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https://ngm175.sharepoint.com/sites/Finance/Shared Documents/General/Project Templates &amp; Guidance/Project Financial Workbook/"/>
    </mc:Choice>
  </mc:AlternateContent>
  <xr:revisionPtr revIDLastSave="123" documentId="8_{D84D5CBD-2CA7-4C2F-9EB3-7BEE36E720A3}" xr6:coauthVersionLast="45" xr6:coauthVersionMax="45" xr10:uidLastSave="{5C5283CF-5B8D-40B5-8B3C-4DDA22AA93ED}"/>
  <bookViews>
    <workbookView xWindow="-120" yWindow="-120" windowWidth="29040" windowHeight="15840" tabRatio="927" activeTab="2" xr2:uid="{00000000-000D-0000-FFFF-FFFF00000000}"/>
  </bookViews>
  <sheets>
    <sheet name="Guidance" sheetId="15" r:id="rId1"/>
    <sheet name="Lists" sheetId="20" state="hidden" r:id="rId2"/>
    <sheet name="Form Status" sheetId="4" r:id="rId3"/>
    <sheet name="Labour Costs" sheetId="17" r:id="rId4"/>
    <sheet name="Sub Contract Costs" sheetId="9" r:id="rId5"/>
    <sheet name="Equipment &amp; Capital Costs" sheetId="8" r:id="rId6"/>
    <sheet name="Materials &amp; Supplies Costs" sheetId="7" r:id="rId7"/>
    <sheet name="Travel Costs" sheetId="22" r:id="rId8"/>
    <sheet name="Other Eligible Costs" sheetId="11" r:id="rId9"/>
    <sheet name="Unfunded Eligible Costs" sheetId="21" r:id="rId10"/>
    <sheet name="Project Costs Summary" sheetId="12" r:id="rId11"/>
  </sheets>
  <definedNames>
    <definedName name="_xlnm.Print_Area" localSheetId="5">'Equipment &amp; Capital Costs'!$A$1:$Q$93</definedName>
    <definedName name="_xlnm.Print_Area" localSheetId="2">'Form Status'!$A$1:$T$58</definedName>
    <definedName name="_xlnm.Print_Area" localSheetId="0">Guidance!$A$1:$Q$97</definedName>
    <definedName name="_xlnm.Print_Area" localSheetId="3">'Labour Costs'!$A$1:$U$44</definedName>
    <definedName name="_xlnm.Print_Area" localSheetId="6">'Materials &amp; Supplies Costs'!$A$1:$P$32</definedName>
    <definedName name="_xlnm.Print_Area" localSheetId="8">'Other Eligible Costs'!$A$1:$T$55</definedName>
    <definedName name="_xlnm.Print_Area" localSheetId="10">'Project Costs Summary'!$A$1:$Q$38</definedName>
    <definedName name="_xlnm.Print_Area" localSheetId="4">'Sub Contract Costs'!$A$1:$Q$58</definedName>
    <definedName name="_xlnm.Print_Area" localSheetId="7">'Travel Costs'!$A$1:$R$32</definedName>
    <definedName name="_xlnm.Print_Area" localSheetId="9">'Unfunded Eligible Costs'!$A$1:$R$55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9" i="11" l="1"/>
  <c r="A45" i="11"/>
  <c r="A41" i="11"/>
  <c r="A37" i="11"/>
  <c r="A33" i="11"/>
  <c r="A29" i="11"/>
  <c r="A25" i="11"/>
  <c r="A21" i="11"/>
  <c r="A17" i="11"/>
  <c r="E25" i="12" l="1"/>
  <c r="E17" i="12" l="1"/>
  <c r="E16" i="12"/>
  <c r="E13" i="12"/>
  <c r="E12" i="12"/>
  <c r="P1" i="22" l="1"/>
  <c r="C1" i="22"/>
  <c r="E15" i="12"/>
  <c r="A15" i="12" s="1"/>
  <c r="N28" i="22"/>
  <c r="A28" i="22"/>
  <c r="M28" i="22" s="1"/>
  <c r="N27" i="22"/>
  <c r="A27" i="22"/>
  <c r="K27" i="22" s="1"/>
  <c r="N26" i="22"/>
  <c r="A26" i="22"/>
  <c r="I26" i="22" s="1"/>
  <c r="N25" i="22"/>
  <c r="A25" i="22"/>
  <c r="G25" i="22" s="1"/>
  <c r="N24" i="22"/>
  <c r="A24" i="22"/>
  <c r="M24" i="22" s="1"/>
  <c r="N23" i="22"/>
  <c r="A23" i="22"/>
  <c r="I23" i="22" s="1"/>
  <c r="N22" i="22"/>
  <c r="A22" i="22"/>
  <c r="Q22" i="22" s="1"/>
  <c r="N21" i="22"/>
  <c r="A21" i="22"/>
  <c r="M21" i="22" s="1"/>
  <c r="N20" i="22"/>
  <c r="A20" i="22"/>
  <c r="M20" i="22" s="1"/>
  <c r="N19" i="22"/>
  <c r="A19" i="22"/>
  <c r="K19" i="22" s="1"/>
  <c r="N18" i="22"/>
  <c r="A18" i="22"/>
  <c r="I18" i="22" s="1"/>
  <c r="N17" i="22"/>
  <c r="A17" i="22"/>
  <c r="G17" i="22" s="1"/>
  <c r="N16" i="22"/>
  <c r="A16" i="22"/>
  <c r="Q16" i="22" s="1"/>
  <c r="N15" i="22"/>
  <c r="A15" i="22"/>
  <c r="G15" i="22" s="1"/>
  <c r="N14" i="22"/>
  <c r="A14" i="22"/>
  <c r="Q14" i="22" s="1"/>
  <c r="N13" i="22"/>
  <c r="A13" i="22"/>
  <c r="K13" i="22" s="1"/>
  <c r="N12" i="22"/>
  <c r="A12" i="22"/>
  <c r="M12" i="22" s="1"/>
  <c r="N11" i="22"/>
  <c r="A11" i="22"/>
  <c r="K11" i="22" s="1"/>
  <c r="N10" i="22"/>
  <c r="N30" i="22" s="1"/>
  <c r="A10" i="22"/>
  <c r="I10" i="22" s="1"/>
  <c r="N9" i="22"/>
  <c r="A9" i="22"/>
  <c r="G9" i="22" s="1"/>
  <c r="O4" i="22"/>
  <c r="I4" i="22"/>
  <c r="A4" i="22"/>
  <c r="M9" i="22" l="1"/>
  <c r="M10" i="22"/>
  <c r="K9" i="22"/>
  <c r="Q9" i="22"/>
  <c r="I12" i="22"/>
  <c r="K10" i="22"/>
  <c r="Q12" i="22"/>
  <c r="I20" i="22"/>
  <c r="I9" i="22"/>
  <c r="Q20" i="22"/>
  <c r="M26" i="22"/>
  <c r="K18" i="22"/>
  <c r="M18" i="22"/>
  <c r="Q24" i="22"/>
  <c r="K26" i="22"/>
  <c r="Q11" i="22"/>
  <c r="M16" i="22"/>
  <c r="Q17" i="22"/>
  <c r="Q21" i="22"/>
  <c r="K24" i="22"/>
  <c r="M27" i="22"/>
  <c r="I17" i="22"/>
  <c r="G16" i="22"/>
  <c r="K17" i="22"/>
  <c r="I25" i="22"/>
  <c r="G24" i="22"/>
  <c r="K25" i="22"/>
  <c r="Q13" i="22"/>
  <c r="K16" i="22"/>
  <c r="M19" i="22"/>
  <c r="I24" i="22"/>
  <c r="M25" i="22"/>
  <c r="G27" i="22"/>
  <c r="Q19" i="22"/>
  <c r="Q25" i="22"/>
  <c r="I28" i="22"/>
  <c r="G11" i="22"/>
  <c r="A2" i="22"/>
  <c r="L47" i="4" s="1"/>
  <c r="M11" i="22"/>
  <c r="I16" i="22"/>
  <c r="M17" i="22"/>
  <c r="G19" i="22"/>
  <c r="Q28" i="22"/>
  <c r="Q27" i="22"/>
  <c r="G23" i="22"/>
  <c r="I15" i="22"/>
  <c r="Q10" i="22"/>
  <c r="G13" i="22"/>
  <c r="I14" i="22"/>
  <c r="K15" i="22"/>
  <c r="Q18" i="22"/>
  <c r="G21" i="22"/>
  <c r="I22" i="22"/>
  <c r="K23" i="22"/>
  <c r="Q26" i="22"/>
  <c r="G12" i="22"/>
  <c r="I13" i="22"/>
  <c r="K14" i="22"/>
  <c r="M15" i="22"/>
  <c r="G20" i="22"/>
  <c r="I21" i="22"/>
  <c r="K22" i="22"/>
  <c r="M23" i="22"/>
  <c r="G28" i="22"/>
  <c r="G14" i="22"/>
  <c r="G22" i="22"/>
  <c r="M14" i="22"/>
  <c r="K21" i="22"/>
  <c r="G10" i="22"/>
  <c r="I11" i="22"/>
  <c r="K12" i="22"/>
  <c r="M13" i="22"/>
  <c r="Q15" i="22"/>
  <c r="G18" i="22"/>
  <c r="I19" i="22"/>
  <c r="K20" i="22"/>
  <c r="Q23" i="22"/>
  <c r="G26" i="22"/>
  <c r="I27" i="22"/>
  <c r="K28" i="22"/>
  <c r="M22" i="22"/>
  <c r="H2" i="22" l="1"/>
  <c r="E23" i="12"/>
  <c r="A88" i="8"/>
  <c r="P88" i="8" s="1"/>
  <c r="A84" i="8"/>
  <c r="H84" i="8" s="1"/>
  <c r="A80" i="8"/>
  <c r="H80" i="8" s="1"/>
  <c r="A76" i="8"/>
  <c r="P76" i="8" s="1"/>
  <c r="A72" i="8"/>
  <c r="P72" i="8" s="1"/>
  <c r="A68" i="8"/>
  <c r="P68" i="8" s="1"/>
  <c r="A64" i="8"/>
  <c r="P64" i="8" s="1"/>
  <c r="A60" i="8"/>
  <c r="P60" i="8" s="1"/>
  <c r="A56" i="8"/>
  <c r="P56" i="8" s="1"/>
  <c r="A52" i="8"/>
  <c r="J52" i="8" s="1"/>
  <c r="A48" i="8"/>
  <c r="J48" i="8" s="1"/>
  <c r="A44" i="8"/>
  <c r="H44" i="8" s="1"/>
  <c r="A40" i="8"/>
  <c r="P40" i="8" s="1"/>
  <c r="A36" i="8"/>
  <c r="P36" i="8" s="1"/>
  <c r="A32" i="8"/>
  <c r="P32" i="8" s="1"/>
  <c r="A28" i="8"/>
  <c r="A24" i="8"/>
  <c r="H24" i="8" s="1"/>
  <c r="A20" i="8"/>
  <c r="P20" i="8" s="1"/>
  <c r="A16" i="8"/>
  <c r="P16" i="8" s="1"/>
  <c r="A12" i="8"/>
  <c r="H12" i="8" s="1"/>
  <c r="P80" i="8"/>
  <c r="J80" i="8"/>
  <c r="H76" i="8"/>
  <c r="H48" i="8"/>
  <c r="A4" i="8"/>
  <c r="M91" i="8"/>
  <c r="J88" i="8" l="1"/>
  <c r="H88" i="8"/>
  <c r="P84" i="8"/>
  <c r="J84" i="8"/>
  <c r="H52" i="8"/>
  <c r="P52" i="8"/>
  <c r="P48" i="8"/>
  <c r="J44" i="8"/>
  <c r="H20" i="8"/>
  <c r="J20" i="8"/>
  <c r="H16" i="8"/>
  <c r="J16" i="8"/>
  <c r="J24" i="8"/>
  <c r="H56" i="8"/>
  <c r="P44" i="8"/>
  <c r="P24" i="8"/>
  <c r="J56" i="8"/>
  <c r="J76" i="8"/>
  <c r="J72" i="8"/>
  <c r="H68" i="8"/>
  <c r="J40" i="8"/>
  <c r="H72" i="8"/>
  <c r="J64" i="8"/>
  <c r="H40" i="8"/>
  <c r="P12" i="8"/>
  <c r="A2" i="8"/>
  <c r="J12" i="8"/>
  <c r="J32" i="8"/>
  <c r="J36" i="8"/>
  <c r="H36" i="8"/>
  <c r="J28" i="8"/>
  <c r="J60" i="8"/>
  <c r="H28" i="8"/>
  <c r="H60" i="8"/>
  <c r="P28" i="8"/>
  <c r="J68" i="8"/>
  <c r="H32" i="8"/>
  <c r="H64" i="8"/>
  <c r="O1" i="12" l="1"/>
  <c r="R1" i="11"/>
  <c r="P1" i="21"/>
  <c r="N1" i="7"/>
  <c r="O1" i="8"/>
  <c r="O1" i="9"/>
  <c r="S1" i="17"/>
  <c r="E18" i="12" l="1"/>
  <c r="E22" i="12"/>
  <c r="E14" i="12"/>
  <c r="E11" i="12"/>
  <c r="A28" i="7"/>
  <c r="A27" i="7"/>
  <c r="A26" i="7"/>
  <c r="A25" i="7"/>
  <c r="A24" i="7"/>
  <c r="A23" i="7"/>
  <c r="A22" i="7"/>
  <c r="A21" i="7"/>
  <c r="A20" i="7"/>
  <c r="A19" i="7"/>
  <c r="A18" i="7"/>
  <c r="A17" i="7"/>
  <c r="A16" i="7"/>
  <c r="A15" i="7"/>
  <c r="A14" i="7"/>
  <c r="A13" i="7"/>
  <c r="A12" i="7"/>
  <c r="A11" i="7"/>
  <c r="A10" i="7"/>
  <c r="A9" i="7"/>
  <c r="A11" i="17"/>
  <c r="A1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49" i="21" l="1"/>
  <c r="Q49" i="21" s="1"/>
  <c r="A45" i="21"/>
  <c r="Q45" i="21" s="1"/>
  <c r="A41" i="21"/>
  <c r="Q41" i="21" s="1"/>
  <c r="A37" i="21"/>
  <c r="O37" i="21" s="1"/>
  <c r="A33" i="21"/>
  <c r="Q33" i="21" s="1"/>
  <c r="A29" i="21"/>
  <c r="Q29" i="21" s="1"/>
  <c r="A25" i="21"/>
  <c r="Q25" i="21" s="1"/>
  <c r="A21" i="21"/>
  <c r="Q21" i="21" s="1"/>
  <c r="A17" i="21"/>
  <c r="O17" i="21" s="1"/>
  <c r="A13" i="21"/>
  <c r="Q13" i="21" s="1"/>
  <c r="S49" i="11"/>
  <c r="S45" i="11"/>
  <c r="O41" i="11"/>
  <c r="S37" i="11"/>
  <c r="S33" i="11"/>
  <c r="S29" i="11"/>
  <c r="S25" i="11"/>
  <c r="O21" i="11"/>
  <c r="S17" i="11"/>
  <c r="A13" i="11"/>
  <c r="O13" i="11" s="1"/>
  <c r="O28" i="7"/>
  <c r="O27" i="7"/>
  <c r="O26" i="7"/>
  <c r="O25" i="7"/>
  <c r="O24" i="7"/>
  <c r="O23" i="7"/>
  <c r="O22" i="7"/>
  <c r="O21" i="7"/>
  <c r="O20" i="7"/>
  <c r="O19" i="7"/>
  <c r="O18" i="7"/>
  <c r="O17" i="7"/>
  <c r="O16" i="7"/>
  <c r="O15" i="7"/>
  <c r="O14" i="7"/>
  <c r="O13" i="7"/>
  <c r="O12" i="7"/>
  <c r="O11" i="7"/>
  <c r="O10" i="7"/>
  <c r="K9" i="7"/>
  <c r="A37" i="9"/>
  <c r="P37" i="9" s="1"/>
  <c r="A34" i="9"/>
  <c r="P34" i="9" s="1"/>
  <c r="A31" i="9"/>
  <c r="P31" i="9" s="1"/>
  <c r="A28" i="9"/>
  <c r="P28" i="9" s="1"/>
  <c r="A25" i="9"/>
  <c r="P25" i="9" s="1"/>
  <c r="A22" i="9"/>
  <c r="P22" i="9" s="1"/>
  <c r="A19" i="9"/>
  <c r="P19" i="9" s="1"/>
  <c r="A16" i="9"/>
  <c r="P16" i="9" s="1"/>
  <c r="A13" i="9"/>
  <c r="P13" i="9" s="1"/>
  <c r="A10" i="9"/>
  <c r="P10" i="9" s="1"/>
  <c r="A42" i="9"/>
  <c r="A4" i="9"/>
  <c r="L45" i="4" l="1"/>
  <c r="Q37" i="21"/>
  <c r="O25" i="11"/>
  <c r="O45" i="11"/>
  <c r="S41" i="11"/>
  <c r="O9" i="7"/>
  <c r="O49" i="21"/>
  <c r="O45" i="21"/>
  <c r="Q17" i="21"/>
  <c r="O41" i="21"/>
  <c r="O33" i="21"/>
  <c r="O29" i="21"/>
  <c r="O25" i="21"/>
  <c r="O21" i="21"/>
  <c r="O13" i="21"/>
  <c r="O49" i="11"/>
  <c r="O29" i="11"/>
  <c r="O33" i="11"/>
  <c r="O17" i="11"/>
  <c r="O37" i="11"/>
  <c r="S21" i="11"/>
  <c r="S13" i="11"/>
  <c r="A2" i="9"/>
  <c r="S39" i="17" l="1"/>
  <c r="S38" i="17"/>
  <c r="S37" i="17"/>
  <c r="S36" i="17"/>
  <c r="S35" i="17"/>
  <c r="S34" i="17"/>
  <c r="S33" i="17"/>
  <c r="S32" i="17"/>
  <c r="S31" i="17"/>
  <c r="S30" i="17"/>
  <c r="S29" i="17"/>
  <c r="S28" i="17"/>
  <c r="S27" i="17"/>
  <c r="S26" i="17"/>
  <c r="S25" i="17"/>
  <c r="S24" i="17"/>
  <c r="S23" i="17"/>
  <c r="S22" i="17"/>
  <c r="S21" i="17"/>
  <c r="S20" i="17"/>
  <c r="S19" i="17"/>
  <c r="S18" i="17"/>
  <c r="S17" i="17"/>
  <c r="S16" i="17"/>
  <c r="S15" i="17"/>
  <c r="S14" i="17"/>
  <c r="S13" i="17"/>
  <c r="S12" i="17"/>
  <c r="S11" i="17"/>
  <c r="S10" i="17"/>
  <c r="O39" i="17"/>
  <c r="O38" i="17"/>
  <c r="O37" i="17"/>
  <c r="O36" i="17"/>
  <c r="O35" i="17"/>
  <c r="O34" i="17"/>
  <c r="O33" i="17"/>
  <c r="O32" i="17"/>
  <c r="O31" i="17"/>
  <c r="O30" i="17"/>
  <c r="O29" i="17"/>
  <c r="O28" i="17"/>
  <c r="O27" i="17"/>
  <c r="O26" i="17"/>
  <c r="O25" i="17"/>
  <c r="O24" i="17"/>
  <c r="O23" i="17"/>
  <c r="O22" i="17"/>
  <c r="O21" i="17"/>
  <c r="O20" i="17"/>
  <c r="O19" i="17"/>
  <c r="O18" i="17"/>
  <c r="O17" i="17"/>
  <c r="O16" i="17"/>
  <c r="O15" i="17"/>
  <c r="O14" i="17"/>
  <c r="O13" i="17"/>
  <c r="O12" i="17"/>
  <c r="O11" i="17"/>
  <c r="O10" i="17"/>
  <c r="H4" i="17"/>
  <c r="N14" i="17" l="1"/>
  <c r="N31" i="17" l="1"/>
  <c r="N27" i="17"/>
  <c r="N21" i="17"/>
  <c r="N20" i="17"/>
  <c r="N22" i="17"/>
  <c r="R25" i="17"/>
  <c r="N25" i="17"/>
  <c r="R16" i="17"/>
  <c r="N16" i="17"/>
  <c r="N23" i="17"/>
  <c r="R32" i="17"/>
  <c r="N32" i="17"/>
  <c r="N30" i="17"/>
  <c r="R17" i="17"/>
  <c r="N17" i="17"/>
  <c r="N26" i="17"/>
  <c r="N18" i="17"/>
  <c r="N15" i="17"/>
  <c r="R28" i="17"/>
  <c r="N28" i="17"/>
  <c r="N29" i="17"/>
  <c r="R13" i="17"/>
  <c r="N13" i="17"/>
  <c r="N19" i="17"/>
  <c r="R24" i="17"/>
  <c r="N24" i="17"/>
  <c r="R26" i="17"/>
  <c r="R19" i="17"/>
  <c r="R22" i="17"/>
  <c r="R15" i="17"/>
  <c r="R23" i="17"/>
  <c r="R20" i="17"/>
  <c r="R31" i="17"/>
  <c r="R27" i="17"/>
  <c r="R30" i="17"/>
  <c r="R14" i="17"/>
  <c r="R18" i="17"/>
  <c r="R29" i="17"/>
  <c r="R21" i="17"/>
  <c r="N53" i="21" l="1"/>
  <c r="N53" i="11"/>
  <c r="M49" i="11"/>
  <c r="M45" i="11"/>
  <c r="M41" i="11"/>
  <c r="M37" i="11"/>
  <c r="M21" i="21"/>
  <c r="M13" i="21"/>
  <c r="I4" i="21"/>
  <c r="A4" i="21"/>
  <c r="C1" i="21"/>
  <c r="M33" i="21"/>
  <c r="M49" i="21"/>
  <c r="M33" i="11"/>
  <c r="L4" i="8"/>
  <c r="L11" i="7"/>
  <c r="L12" i="7"/>
  <c r="L13" i="7"/>
  <c r="L14" i="7"/>
  <c r="L15" i="7"/>
  <c r="L16" i="7"/>
  <c r="L17" i="7"/>
  <c r="L18" i="7"/>
  <c r="L19" i="7"/>
  <c r="L20" i="7"/>
  <c r="L21" i="7"/>
  <c r="L22" i="7"/>
  <c r="L23" i="7"/>
  <c r="L24" i="7"/>
  <c r="L25" i="7"/>
  <c r="L26" i="7"/>
  <c r="L27" i="7"/>
  <c r="L10" i="7"/>
  <c r="C1" i="15"/>
  <c r="C1" i="17"/>
  <c r="A4" i="17"/>
  <c r="C1" i="7"/>
  <c r="A4" i="7"/>
  <c r="F4" i="7"/>
  <c r="L9" i="7"/>
  <c r="L28" i="7"/>
  <c r="C1" i="8"/>
  <c r="C1" i="9"/>
  <c r="J4" i="9"/>
  <c r="M40" i="9"/>
  <c r="P42" i="9"/>
  <c r="C1" i="11"/>
  <c r="A4" i="11"/>
  <c r="I4" i="11"/>
  <c r="M21" i="11"/>
  <c r="M25" i="11"/>
  <c r="C1" i="12"/>
  <c r="I2" i="12"/>
  <c r="I9" i="7"/>
  <c r="S41" i="17"/>
  <c r="E10" i="12" s="1"/>
  <c r="E20" i="12" s="1"/>
  <c r="E36" i="12" l="1"/>
  <c r="E33" i="12"/>
  <c r="E34" i="12"/>
  <c r="I20" i="12"/>
  <c r="E35" i="12"/>
  <c r="A10" i="12"/>
  <c r="A22" i="12"/>
  <c r="A18" i="12"/>
  <c r="A13" i="12"/>
  <c r="A11" i="12"/>
  <c r="L30" i="7"/>
  <c r="N37" i="9"/>
  <c r="L37" i="9"/>
  <c r="N13" i="9"/>
  <c r="L13" i="9"/>
  <c r="N25" i="9"/>
  <c r="L25" i="9"/>
  <c r="N22" i="9"/>
  <c r="L22" i="9"/>
  <c r="N19" i="9"/>
  <c r="L19" i="9"/>
  <c r="L34" i="9"/>
  <c r="N34" i="9"/>
  <c r="L31" i="9"/>
  <c r="N31" i="9"/>
  <c r="L16" i="9"/>
  <c r="N16" i="9"/>
  <c r="L10" i="9"/>
  <c r="N10" i="9"/>
  <c r="N28" i="9"/>
  <c r="L28" i="9"/>
  <c r="E37" i="9"/>
  <c r="G22" i="9"/>
  <c r="E19" i="9"/>
  <c r="N37" i="17"/>
  <c r="N34" i="17"/>
  <c r="N35" i="17"/>
  <c r="N11" i="17"/>
  <c r="R36" i="17"/>
  <c r="N36" i="17"/>
  <c r="N38" i="17"/>
  <c r="N39" i="17"/>
  <c r="N33" i="17"/>
  <c r="R12" i="17"/>
  <c r="N12" i="17"/>
  <c r="N10" i="17"/>
  <c r="E34" i="9"/>
  <c r="G34" i="9"/>
  <c r="M37" i="21"/>
  <c r="M45" i="21"/>
  <c r="M17" i="21"/>
  <c r="M29" i="21"/>
  <c r="M41" i="21"/>
  <c r="M25" i="21"/>
  <c r="A2" i="21"/>
  <c r="E22" i="9"/>
  <c r="M13" i="11"/>
  <c r="A2" i="11"/>
  <c r="M17" i="11"/>
  <c r="M29" i="11"/>
  <c r="A2" i="17"/>
  <c r="L44" i="4"/>
  <c r="G25" i="9"/>
  <c r="G28" i="9"/>
  <c r="E25" i="9"/>
  <c r="E28" i="9"/>
  <c r="G31" i="9"/>
  <c r="G19" i="9"/>
  <c r="E31" i="9"/>
  <c r="G37" i="9"/>
  <c r="R34" i="17"/>
  <c r="R11" i="17"/>
  <c r="R37" i="17"/>
  <c r="R38" i="17"/>
  <c r="R35" i="17"/>
  <c r="R33" i="17"/>
  <c r="R10" i="17"/>
  <c r="R39" i="17"/>
  <c r="A14" i="12" l="1"/>
  <c r="L49" i="4"/>
  <c r="J2" i="21"/>
  <c r="J2" i="11"/>
  <c r="L48" i="4"/>
  <c r="H2" i="9"/>
  <c r="G2" i="17"/>
  <c r="L43" i="4"/>
  <c r="K10" i="7" l="1"/>
  <c r="I10" i="7"/>
  <c r="I17" i="7"/>
  <c r="K17" i="7"/>
  <c r="I14" i="7"/>
  <c r="K14" i="7"/>
  <c r="I26" i="7"/>
  <c r="K26" i="7"/>
  <c r="K24" i="7"/>
  <c r="I24" i="7"/>
  <c r="I19" i="7"/>
  <c r="K19" i="7"/>
  <c r="I20" i="7"/>
  <c r="K20" i="7"/>
  <c r="K25" i="7"/>
  <c r="I25" i="7"/>
  <c r="K13" i="7"/>
  <c r="I13" i="7"/>
  <c r="A2" i="7"/>
  <c r="F42" i="4" s="1"/>
  <c r="M2" i="22" s="1"/>
  <c r="I15" i="7"/>
  <c r="K15" i="7"/>
  <c r="I12" i="7"/>
  <c r="K12" i="7"/>
  <c r="I23" i="7"/>
  <c r="K23" i="7"/>
  <c r="I27" i="7"/>
  <c r="K27" i="7"/>
  <c r="K22" i="7"/>
  <c r="I22" i="7"/>
  <c r="K18" i="7"/>
  <c r="I18" i="7"/>
  <c r="K28" i="7"/>
  <c r="I28" i="7"/>
  <c r="I11" i="7"/>
  <c r="K11" i="7"/>
  <c r="I21" i="7"/>
  <c r="K21" i="7"/>
  <c r="K16" i="7"/>
  <c r="I16" i="7"/>
  <c r="F2" i="7" l="1"/>
  <c r="L46" i="4"/>
  <c r="N2" i="8"/>
  <c r="M2" i="12" l="1"/>
  <c r="K2" i="7"/>
  <c r="M2" i="21"/>
  <c r="K2" i="9"/>
  <c r="Q2" i="17"/>
  <c r="M2" i="11"/>
  <c r="A9" i="4"/>
  <c r="J2" i="8"/>
  <c r="E32" i="12" l="1"/>
  <c r="E31" i="12"/>
</calcChain>
</file>

<file path=xl/sharedStrings.xml><?xml version="1.0" encoding="utf-8"?>
<sst xmlns="http://schemas.openxmlformats.org/spreadsheetml/2006/main" count="427" uniqueCount="211">
  <si>
    <t>Form Completion Guidance</t>
  </si>
  <si>
    <t xml:space="preserve">Before completing this Form, please refer to the notes below.   </t>
  </si>
  <si>
    <t xml:space="preserve">Please note that this form is for Canadian Partners only. </t>
  </si>
  <si>
    <t>Completing the Form</t>
  </si>
  <si>
    <t>Some boxes are shaded grey</t>
  </si>
  <si>
    <t>this indicates that the value is calculated automatically.</t>
  </si>
  <si>
    <t xml:space="preserve">Some boxes may have two red asterisks </t>
  </si>
  <si>
    <t>**</t>
  </si>
  <si>
    <t>this indicates that critical information is missing from that box.</t>
  </si>
  <si>
    <t>Finance Form File Naming Convention</t>
  </si>
  <si>
    <t>Please use the following file convention when submitting your finance forms.Each partner will require their own Project Assessment Form to substantiate their costs.</t>
  </si>
  <si>
    <t>Partner 1 - 
Partner 2 - 
Partner 3 - 
Partner 4 - 
etc, etc</t>
  </si>
  <si>
    <t>Company Legal Name 1
Company Legal Name 2
Company Legal Name 3
Company Legal Name 4</t>
  </si>
  <si>
    <t>Eligible Costs</t>
  </si>
  <si>
    <t>1. Labour Costs</t>
  </si>
  <si>
    <t>2. Sub-contracts &amp; Consultancy</t>
  </si>
  <si>
    <t>3. Equipment, Facilities &amp; Supplies</t>
  </si>
  <si>
    <t>4. User fees</t>
  </si>
  <si>
    <t>5. Materials &amp; Supplies</t>
  </si>
  <si>
    <t>6. Room or Facility Rentals</t>
  </si>
  <si>
    <t>7. Conference Costs</t>
  </si>
  <si>
    <t>Costs related to rent facilities to support conferences and related telecommunication expenses. These must have a specific tie back to the project (i.e. a targeted Hack-a-thon to address a project challenge).</t>
  </si>
  <si>
    <t>Other direct costs which can be specifically identified and measured as incurred in the performance of the Project Activities (e.g. market studies). You should ensure that a case is made for the other costs within your Application Form.</t>
  </si>
  <si>
    <t>Unfunded Eligible Costs</t>
  </si>
  <si>
    <t>• Infrastructure costs (construction, repair and maintenance) that are directly related to the project.</t>
  </si>
  <si>
    <t>• Payments to federal entities (e.g., the National Research Council).</t>
  </si>
  <si>
    <t>Ineligible Costs</t>
  </si>
  <si>
    <t>• Capital, infrastructure or equipment costs that are unrelated to project objectives.</t>
  </si>
  <si>
    <t>• Expenses relating to the construction, purchase of a building or land, except as set out in the section on unfunded eligible cost.</t>
  </si>
  <si>
    <t>• Fines and penalties.</t>
  </si>
  <si>
    <t>• Provisions for contingencies.</t>
  </si>
  <si>
    <t xml:space="preserve">• Losses on investments, other projects, contracts, bad debts or expenses for the collection charges.
</t>
  </si>
  <si>
    <t>• Federal and provincial income taxes, harmonized sales tax (HST) goods and services taxes (GST) , excess profit taxes or surtaxes and/or special expenses in connection with those taxes.</t>
  </si>
  <si>
    <t>• Expenses and depreciation of excess facilities (buildings or rooms that are not in use during the project).</t>
  </si>
  <si>
    <t>• Amortization of unrealized appreciation of assets.</t>
  </si>
  <si>
    <t>• Honoraria, gifts, donations, entertainment expenses, and alcoholic beverages.</t>
  </si>
  <si>
    <t>• Dues and other memberships other than regular trade and professional associations.</t>
  </si>
  <si>
    <t>• Premiums for life insurance where proceeds accrue to the recipient.</t>
  </si>
  <si>
    <t>• Discretionary severance and separation packages.</t>
  </si>
  <si>
    <t>• Costs for which the recipient is eligible for a rebate from federal, provincial, territorial or municipal government sources.</t>
  </si>
  <si>
    <t>• Salary of the Members of the Board of Directors.</t>
  </si>
  <si>
    <t>• Legal, accounting and consulting fees in connection with litigation or financial reorganization.</t>
  </si>
  <si>
    <t>• Activities where benefits accrue to a single firm or organization.</t>
  </si>
  <si>
    <t>Yes</t>
  </si>
  <si>
    <t>No</t>
  </si>
  <si>
    <t>Finance Form</t>
  </si>
  <si>
    <t>Please enter the same name as you used in the other application documents</t>
  </si>
  <si>
    <t>Partner Name</t>
  </si>
  <si>
    <t>Application Reference</t>
  </si>
  <si>
    <t>Role in Project</t>
  </si>
  <si>
    <t xml:space="preserve">This Form must be completed by all partners in the consortium. </t>
  </si>
  <si>
    <t xml:space="preserve">Each partner in the consortium is required to complete their own copy of this Form. </t>
  </si>
  <si>
    <t>Other Funding</t>
  </si>
  <si>
    <t>Partners are required to disclose any support received through other government programs that will be used in supporting the Project and its activities.</t>
  </si>
  <si>
    <t>Government Entity (Federal/Provincial/Municipal)</t>
  </si>
  <si>
    <t>Amount</t>
  </si>
  <si>
    <t>Form Status Indicator</t>
  </si>
  <si>
    <t>The following status indicators show whether errors or omissions are present on any of the Worksheets.</t>
  </si>
  <si>
    <t>You may not be allowed to submit the form until all entries below are marked complete</t>
  </si>
  <si>
    <t>Whole Form:</t>
  </si>
  <si>
    <t>Labour Costs:</t>
  </si>
  <si>
    <t>Sub Contractor Costs:</t>
  </si>
  <si>
    <t>Capital Equipment Costs:</t>
  </si>
  <si>
    <t>Materials and Supplies Costs</t>
  </si>
  <si>
    <t>Other Eligible Costs:</t>
  </si>
  <si>
    <t>Unfunded Eligible Costs:</t>
  </si>
  <si>
    <t>Status: This worksheet</t>
  </si>
  <si>
    <t>please select</t>
  </si>
  <si>
    <t>Labour Costs</t>
  </si>
  <si>
    <t>Does your involvement in the project involve labour costs?</t>
  </si>
  <si>
    <t>Labour Costs Table</t>
  </si>
  <si>
    <t>Rate ($/day)
(auto calculated)</t>
  </si>
  <si>
    <t>Hours spent on the project (assume 8 hrs/day)</t>
  </si>
  <si>
    <t>Per Hour</t>
  </si>
  <si>
    <t>Total Cost</t>
  </si>
  <si>
    <t>Wage</t>
  </si>
  <si>
    <t>(auto calculated)</t>
  </si>
  <si>
    <t>Total Labour Costs $</t>
  </si>
  <si>
    <t>Sub Contract Costs</t>
  </si>
  <si>
    <t xml:space="preserve">Does your involvement in the project Involve Sub Contract Costs? </t>
  </si>
  <si>
    <t>Please provide details of any sub contracted work that you expect to incur within the project</t>
  </si>
  <si>
    <t>Company to whom sub</t>
  </si>
  <si>
    <t>Country where work</t>
  </si>
  <si>
    <t>contract will be made</t>
  </si>
  <si>
    <t>will be carried out</t>
  </si>
  <si>
    <t>Role in the project or description of work being carried out</t>
  </si>
  <si>
    <t>Cost</t>
  </si>
  <si>
    <t>Total Sub Contract Costs</t>
  </si>
  <si>
    <t>Please provide a brief justification for using the sub-contractors listed above. 
Where sub-contractors are outside of Canada please justify why this is necessary and why a Canadian alternative is not suitable.</t>
  </si>
  <si>
    <t>Equipment and Capital Costs</t>
  </si>
  <si>
    <t xml:space="preserve">Does your involvement in the project involve Equipment &amp; Capital Costs? </t>
  </si>
  <si>
    <t>Existing</t>
  </si>
  <si>
    <t>Capital Equipment Breakdown</t>
  </si>
  <si>
    <t>Please provide a breakdown of the equipment &amp; capital items you will buy and use for the project</t>
  </si>
  <si>
    <t>New purchase or existing item?</t>
  </si>
  <si>
    <t>Total Equipment &amp; Capital Costs</t>
  </si>
  <si>
    <t>Materials Costs</t>
  </si>
  <si>
    <t>Does your involvement in the project Involve Materials Costs?</t>
  </si>
  <si>
    <t>Please provide a breakdown of the materials you expect to consume during the project</t>
  </si>
  <si>
    <t>Total</t>
  </si>
  <si>
    <t>Quantity</t>
  </si>
  <si>
    <t>Cost / Item ($)</t>
  </si>
  <si>
    <t>Total Materials Costs</t>
  </si>
  <si>
    <t>Other Eligible Costs - Funded</t>
  </si>
  <si>
    <t xml:space="preserve">Does your involvement in the project involve Other Eligible Costs? </t>
  </si>
  <si>
    <t>Estimated</t>
  </si>
  <si>
    <t>Total Other Eligible Costs</t>
  </si>
  <si>
    <t>Other Eligible Costs - Unfunded</t>
  </si>
  <si>
    <t xml:space="preserve">Does your involvement in the project involve Unfunded Eligible Costs? </t>
  </si>
  <si>
    <t>If 'Yes' then please provide, in the table below, estimates of these unfunded eligible costs.</t>
  </si>
  <si>
    <t>Total Unfunded Eligible Costs</t>
  </si>
  <si>
    <t>Project Costs Summary</t>
  </si>
  <si>
    <t>(auto completed)</t>
  </si>
  <si>
    <t>Equipment &amp; Capital Costs:</t>
  </si>
  <si>
    <t>Funding Statistics (for internal use)</t>
  </si>
  <si>
    <t>Costs as a proportion of the total:</t>
  </si>
  <si>
    <t>New</t>
  </si>
  <si>
    <t>If 'Yes' then please provide, in the table below, estimates of other costs that do not fit within any other cost headings on the other tabs in this workbook.</t>
  </si>
  <si>
    <t>These include publication and other costs but must not include any dissemination costs relating to commercialization or production.</t>
  </si>
  <si>
    <t>• Any eligible costs incurred before the approval of the project by NGen.</t>
  </si>
  <si>
    <t>• Expenses related to construction, purchase of a building or land, if NGen approves such costs as Unfunded Eligible Costs in advance.</t>
  </si>
  <si>
    <t>• Depreciation of assets paid for by NGen.</t>
  </si>
  <si>
    <t>• Extraordinary or abnormal fees for professional advice unless NGen’s approval is obtained prior to incurring the cost.</t>
  </si>
  <si>
    <t>• Projects where, in the opinion of NGen, there is no buy-in from Members and no collaborative aspect.</t>
  </si>
  <si>
    <t>The following costs are ineligible and must be excluded from any part of the project costs and any calculations.</t>
  </si>
  <si>
    <t>In-Kind Contributions</t>
  </si>
  <si>
    <t>Role</t>
  </si>
  <si>
    <t>Location</t>
  </si>
  <si>
    <t>Canada</t>
  </si>
  <si>
    <t>Outside of Canada</t>
  </si>
  <si>
    <t>Contributed</t>
  </si>
  <si>
    <t>In-Kind?</t>
  </si>
  <si>
    <t>In-Kind</t>
  </si>
  <si>
    <t>Cash</t>
  </si>
  <si>
    <t>Contributed
In-Kind?</t>
  </si>
  <si>
    <t>Total Eligible Costs</t>
  </si>
  <si>
    <t>Materials to be consumed on the project purchased from third parties. Materials supplied by subsidiaries or associated companies should exclude the profit element of the value placed on that material (i.e. these should be valued at cost). If waste or scrap material has a significant residual/resale value the figures should reflect this.</t>
  </si>
  <si>
    <t>NGen Feedback</t>
  </si>
  <si>
    <t xml:space="preserve">Total Eligible Costs </t>
  </si>
  <si>
    <t>Anticipated In-Kind Contributions:</t>
  </si>
  <si>
    <t>Company Confidential</t>
  </si>
  <si>
    <t>You should show any work that is essential to the success of the project where the expertise does not exist in the collaborative group. Costs related to subcontracting must be accounted at Fair Market Value and must be reasonable and in line with industry norms and practices. A project partner cannot also be a sub-contractor or consultant where it comes to labour.</t>
  </si>
  <si>
    <t xml:space="preserve">Service fees and subscription/license fees directly related to the project. </t>
  </si>
  <si>
    <t xml:space="preserve">The cost of space in respect of the project. </t>
  </si>
  <si>
    <t>In-kind contributions are goods and services that are provided/donated to the project at no cost and are not eligible for funding by NGen. 
In-kind contributions must be valued at Fair Market Value and must be supported by a written agreement between the parties that sets out the nature of the in-kind contribution.</t>
  </si>
  <si>
    <t>The following describe the costs that are eligible for funding per the ISI Program Guide for COVID Projects:</t>
  </si>
  <si>
    <t>The following are eligible project costs but are ineligible for funding.</t>
  </si>
  <si>
    <t>Costs related to the purchase of new equipment, facilities and supplies, including purchase, rental, operation and maintenance costs. The use of existing equipment is considered an in-kind contribution and is therefore not eligible. Only direct costs incurred in the operating the equipment may be eligible. Rental costs are eligible when used for the purposes of the project.</t>
  </si>
  <si>
    <t>Please refer to the Guidance tab for detail on the the types of costs that are eligible for funding.</t>
  </si>
  <si>
    <r>
      <t xml:space="preserve">Costs that are eligible project costs but are </t>
    </r>
    <r>
      <rPr>
        <b/>
        <u/>
        <sz val="10"/>
        <rFont val="Arial"/>
        <family val="2"/>
      </rPr>
      <t>not</t>
    </r>
    <r>
      <rPr>
        <b/>
        <sz val="10"/>
        <rFont val="Arial"/>
        <family val="2"/>
      </rPr>
      <t xml:space="preserve"> eligible for funding should be excluded.</t>
    </r>
  </si>
  <si>
    <r>
      <t xml:space="preserve">Please refer to the Guidance tab for detail on the the types of costs that are eligible project costs but are </t>
    </r>
    <r>
      <rPr>
        <b/>
        <u/>
        <sz val="10"/>
        <rFont val="Arial"/>
        <family val="2"/>
      </rPr>
      <t>not</t>
    </r>
    <r>
      <rPr>
        <b/>
        <sz val="10"/>
        <rFont val="Arial"/>
        <family val="2"/>
      </rPr>
      <t xml:space="preserve"> eligible for funding.</t>
    </r>
  </si>
  <si>
    <t>(Not Eligible for Funding)</t>
  </si>
  <si>
    <t>Purchase Price</t>
  </si>
  <si>
    <t>Capital expenditures that are linked to the objectives of the project, are vital for the success of research, development, or demonstration projects, and not otherwise available as a shared resource. The capitalization threshold is in accordance with ultimate recipient's own capitalization policy, however any capital expenditures on a single asset over $1 million must be pre-approved by NGen prior to purchase.</t>
  </si>
  <si>
    <t xml:space="preserve">This includes the portion of gross wages or salaries for personnel working directly on the project. This will include CPP, EI and EHT but must exclude any discretionary benefits (i.e. health &amp; dental) or bonuses. You should provide the total labour hours and cost of staff to working on the project, briefly describe the role of each person within the project and provide their gross salary and the total labour hours for each role within the project (acceptable labour hours are 251 working days in Canada or 2,008 working hours). 
</t>
  </si>
  <si>
    <t>Travel Costs</t>
  </si>
  <si>
    <t xml:space="preserve">Does your involvement in the project involve Travel Costs? </t>
  </si>
  <si>
    <t>Please provide a breakdown of the travel costs you forecast to spend during the project</t>
  </si>
  <si>
    <t>Purpose of journey and description of travel cost</t>
  </si>
  <si>
    <t>Number of direct labour individuals</t>
  </si>
  <si>
    <t>Number of times</t>
  </si>
  <si>
    <t>Cost each ($)</t>
  </si>
  <si>
    <t>Total Travel Costs</t>
  </si>
  <si>
    <t>Travel Costs:</t>
  </si>
  <si>
    <t>8. Travel Costs</t>
  </si>
  <si>
    <t>Travel costs, including meal and accommodation costs that are in accordance with the National Joint Council Travel Directive. You should only include reasonable costs that are justified and will be incurred exclusively for progressing this project. If employees are paid a monthly car allowance, only project related mileage can be charged to the project.</t>
  </si>
  <si>
    <t>9. Dissemination Costs</t>
  </si>
  <si>
    <t>10. Other Eligible Costs</t>
  </si>
  <si>
    <t>11. Capital Costs</t>
  </si>
  <si>
    <t>12. Foreign Costs</t>
  </si>
  <si>
    <t>Any eligible costs incurred outside of Canada may be considered for funding ONLY with the advance approval by ISED. This consent is not required for equipment, materials or supplies that are procured from suppliers outside of Canada and shipped to Canada, however, it is recommended to check with NGen prior to any large purchases outside of Canada. Consent is also not required for costs related to obtaining IP rights in foreign countries.</t>
  </si>
  <si>
    <t>No individual partner may receive more than 70% of NGen funding.</t>
  </si>
  <si>
    <t>NGen Co-Investment</t>
  </si>
  <si>
    <t>TOTAL NGen Funding</t>
  </si>
  <si>
    <t>Room/Facility Rental</t>
  </si>
  <si>
    <t>Dissemination Costs</t>
  </si>
  <si>
    <t>Other Eligible</t>
  </si>
  <si>
    <t>Expense</t>
  </si>
  <si>
    <t>Category</t>
  </si>
  <si>
    <t>Item Description</t>
  </si>
  <si>
    <t>Labour Costs Tab</t>
  </si>
  <si>
    <t>Sub Contract Costs Tab</t>
  </si>
  <si>
    <t>Equipment &amp; Capital Costs Tab</t>
  </si>
  <si>
    <t>Other Eligible Costs Tab</t>
  </si>
  <si>
    <t>Materials &amp; Supplies Costs Tab</t>
  </si>
  <si>
    <t>Travel Costs Tab</t>
  </si>
  <si>
    <t>Unfunded Eligible Costs Tab</t>
  </si>
  <si>
    <t>All Non-Labour Tabs</t>
  </si>
  <si>
    <t>Employee Name/Job Title</t>
  </si>
  <si>
    <t>Description of Eligible Activities Contributed to Project</t>
  </si>
  <si>
    <t>Description of Eligible Use Within the Project</t>
  </si>
  <si>
    <t>Capital</t>
  </si>
  <si>
    <t>Non-Capital</t>
  </si>
  <si>
    <t>Capital/Non-Capital</t>
  </si>
  <si>
    <t>Description of Eligible Use by the Project</t>
  </si>
  <si>
    <t>Item Description and Justification for the Cost</t>
  </si>
  <si>
    <t>Non-Capital Equipment Costs:</t>
  </si>
  <si>
    <t>Room/Facility Rental Costs:</t>
  </si>
  <si>
    <t>Dissemination Costs:</t>
  </si>
  <si>
    <t>Federal</t>
  </si>
  <si>
    <t>Provincial</t>
  </si>
  <si>
    <t>Municipal</t>
  </si>
  <si>
    <t>Program</t>
  </si>
  <si>
    <t>Program Stacking Limits</t>
  </si>
  <si>
    <t>Effective Date From</t>
  </si>
  <si>
    <t>Effective Date To</t>
  </si>
  <si>
    <t>Other Government Funding:</t>
  </si>
  <si>
    <t>(Not Eligible for Reimbursement)</t>
  </si>
  <si>
    <t>NGen Strategic Supply Workbook v9</t>
  </si>
  <si>
    <t>Changes from v8:</t>
  </si>
  <si>
    <t>1. Other Government Funding section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</si>
</sst>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_(&quot;$&quot;* \(#,##0\);_(&quot;$&quot;* &quot;-&quot;_);_(@_)"/>
    <numFmt numFmtId="165" formatCode="_-&quot;£&quot;* #,##0.00_-;\-&quot;£&quot;* #,##0.00_-;_-&quot;£&quot;* &quot;-&quot;??_-;_-@_-"/>
    <numFmt numFmtId="166" formatCode="_-&quot;£&quot;* #,##0_-;\-&quot;£&quot;* #,##0_-;_-&quot;£&quot;* &quot;-&quot;??_-;_-@_-"/>
    <numFmt numFmtId="167" formatCode="_-[$$-1009]* #,##0.00_-;\-[$$-1009]* #,##0.00_-;_-[$$-1009]* &quot;-&quot;??_-;_-@_-"/>
  </numFmts>
  <fonts count="37">
    <font>
      <sz val="10"/>
      <name val="Arial"/>
    </font>
    <font>
      <sz val="10"/>
      <name val="Arial"/>
      <family val="2"/>
    </font>
    <font>
      <b/>
      <sz val="12"/>
      <name val="Arial"/>
      <family val="2"/>
    </font>
    <font>
      <b/>
      <sz val="10"/>
      <name val="Arial"/>
      <family val="2"/>
    </font>
    <font>
      <sz val="10"/>
      <name val="Arial"/>
      <family val="2"/>
    </font>
    <font>
      <b/>
      <sz val="14"/>
      <name val="Arial"/>
      <family val="2"/>
    </font>
    <font>
      <b/>
      <sz val="10"/>
      <color indexed="10"/>
      <name val="Arial"/>
      <family val="2"/>
    </font>
    <font>
      <sz val="12"/>
      <name val="Arial"/>
      <family val="2"/>
    </font>
    <font>
      <sz val="10"/>
      <color indexed="44"/>
      <name val="Arial"/>
      <family val="2"/>
    </font>
    <font>
      <b/>
      <i/>
      <sz val="10"/>
      <name val="Arial"/>
      <family val="2"/>
    </font>
    <font>
      <sz val="10"/>
      <color indexed="41"/>
      <name val="Arial"/>
      <family val="2"/>
    </font>
    <font>
      <b/>
      <sz val="10"/>
      <color indexed="12"/>
      <name val="Arial"/>
      <family val="2"/>
    </font>
    <font>
      <b/>
      <sz val="12"/>
      <color indexed="10"/>
      <name val="Verdana"/>
      <family val="2"/>
    </font>
    <font>
      <b/>
      <sz val="14"/>
      <color indexed="9"/>
      <name val="Arial"/>
      <family val="2"/>
    </font>
    <font>
      <sz val="10"/>
      <color indexed="9"/>
      <name val="Arial"/>
      <family val="2"/>
    </font>
    <font>
      <b/>
      <sz val="10"/>
      <color indexed="9"/>
      <name val="Arial"/>
      <family val="2"/>
    </font>
    <font>
      <b/>
      <sz val="12"/>
      <color indexed="9"/>
      <name val="Verdana"/>
      <family val="2"/>
    </font>
    <font>
      <b/>
      <sz val="12"/>
      <color indexed="9"/>
      <name val="Arial"/>
      <family val="2"/>
    </font>
    <font>
      <sz val="12"/>
      <color indexed="9"/>
      <name val="Arial"/>
      <family val="2"/>
    </font>
    <font>
      <sz val="10"/>
      <color indexed="9"/>
      <name val="Arial"/>
      <family val="2"/>
    </font>
    <font>
      <b/>
      <i/>
      <sz val="12"/>
      <color indexed="9"/>
      <name val="Arial"/>
      <family val="2"/>
    </font>
    <font>
      <sz val="20"/>
      <color indexed="8"/>
      <name val="Arial"/>
      <family val="2"/>
    </font>
    <font>
      <b/>
      <sz val="20"/>
      <color indexed="10"/>
      <name val="Verdana"/>
      <family val="2"/>
    </font>
    <font>
      <b/>
      <sz val="20"/>
      <name val="Arial"/>
      <family val="2"/>
    </font>
    <font>
      <b/>
      <sz val="12"/>
      <name val="Univers 55"/>
    </font>
    <font>
      <sz val="14"/>
      <name val="Arial"/>
      <family val="2"/>
    </font>
    <font>
      <b/>
      <sz val="16"/>
      <name val="Arial"/>
      <family val="2"/>
    </font>
    <font>
      <sz val="16"/>
      <name val="Arial"/>
      <family val="2"/>
    </font>
    <font>
      <b/>
      <sz val="10"/>
      <color rgb="FF333333"/>
      <name val="Arial"/>
      <family val="2"/>
    </font>
    <font>
      <b/>
      <u/>
      <sz val="10"/>
      <name val="Arial"/>
      <family val="2"/>
    </font>
    <font>
      <sz val="10"/>
      <color theme="0"/>
      <name val="Arial"/>
      <family val="2"/>
    </font>
    <font>
      <i/>
      <sz val="10"/>
      <name val="Arial"/>
      <family val="2"/>
    </font>
    <font>
      <b/>
      <sz val="12"/>
      <color rgb="FFFF3300"/>
      <name val="Univers 55"/>
    </font>
    <font>
      <sz val="10"/>
      <color rgb="FFFF3300"/>
      <name val="Arial"/>
      <family val="2"/>
    </font>
    <font>
      <b/>
      <sz val="8"/>
      <name val="Arial"/>
      <family val="2"/>
    </font>
    <font>
      <b/>
      <sz val="10"/>
      <color rgb="FFFF3300"/>
      <name val="Arial"/>
      <family val="2"/>
    </font>
    <font>
      <i/>
      <sz val="10"/>
      <color rgb="FFC00000"/>
      <name val="Arial"/>
      <family val="2"/>
    </font>
  </fonts>
  <fills count="8">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s>
  <borders count="55">
    <border>
      <left/>
      <right/>
      <top/>
      <bottom/>
      <diagonal/>
    </border>
    <border>
      <left style="thick">
        <color indexed="62"/>
      </left>
      <right/>
      <top style="thick">
        <color indexed="62"/>
      </top>
      <bottom/>
      <diagonal/>
    </border>
    <border>
      <left/>
      <right/>
      <top style="thick">
        <color indexed="62"/>
      </top>
      <bottom/>
      <diagonal/>
    </border>
    <border>
      <left/>
      <right style="thick">
        <color indexed="62"/>
      </right>
      <top style="thick">
        <color indexed="62"/>
      </top>
      <bottom/>
      <diagonal/>
    </border>
    <border>
      <left style="thick">
        <color indexed="62"/>
      </left>
      <right/>
      <top/>
      <bottom/>
      <diagonal/>
    </border>
    <border>
      <left/>
      <right style="thick">
        <color indexed="62"/>
      </right>
      <top/>
      <bottom/>
      <diagonal/>
    </border>
    <border>
      <left style="thick">
        <color indexed="62"/>
      </left>
      <right/>
      <top/>
      <bottom style="thick">
        <color indexed="62"/>
      </bottom>
      <diagonal/>
    </border>
    <border>
      <left/>
      <right/>
      <top/>
      <bottom style="thick">
        <color indexed="62"/>
      </bottom>
      <diagonal/>
    </border>
    <border>
      <left/>
      <right style="thick">
        <color indexed="62"/>
      </right>
      <top/>
      <bottom style="thick">
        <color indexed="62"/>
      </bottom>
      <diagonal/>
    </border>
    <border>
      <left style="medium">
        <color indexed="62"/>
      </left>
      <right style="medium">
        <color indexed="62"/>
      </right>
      <top style="medium">
        <color indexed="62"/>
      </top>
      <bottom style="medium">
        <color indexed="62"/>
      </bottom>
      <diagonal/>
    </border>
    <border>
      <left style="medium">
        <color indexed="62"/>
      </left>
      <right style="medium">
        <color indexed="62"/>
      </right>
      <top style="medium">
        <color indexed="62"/>
      </top>
      <bottom style="thin">
        <color indexed="62"/>
      </bottom>
      <diagonal/>
    </border>
    <border>
      <left style="medium">
        <color indexed="62"/>
      </left>
      <right style="medium">
        <color indexed="62"/>
      </right>
      <top style="thin">
        <color indexed="62"/>
      </top>
      <bottom style="thin">
        <color indexed="62"/>
      </bottom>
      <diagonal/>
    </border>
    <border>
      <left style="medium">
        <color indexed="62"/>
      </left>
      <right style="medium">
        <color indexed="62"/>
      </right>
      <top style="thin">
        <color indexed="62"/>
      </top>
      <bottom style="medium">
        <color indexed="62"/>
      </bottom>
      <diagonal/>
    </border>
    <border>
      <left style="medium">
        <color indexed="62"/>
      </left>
      <right/>
      <top style="thin">
        <color indexed="62"/>
      </top>
      <bottom style="medium">
        <color indexed="62"/>
      </bottom>
      <diagonal/>
    </border>
    <border>
      <left/>
      <right/>
      <top style="thin">
        <color indexed="62"/>
      </top>
      <bottom style="medium">
        <color indexed="62"/>
      </bottom>
      <diagonal/>
    </border>
    <border>
      <left/>
      <right style="medium">
        <color indexed="62"/>
      </right>
      <top style="thin">
        <color indexed="62"/>
      </top>
      <bottom style="medium">
        <color indexed="62"/>
      </bottom>
      <diagonal/>
    </border>
    <border>
      <left/>
      <right/>
      <top/>
      <bottom style="medium">
        <color indexed="62"/>
      </bottom>
      <diagonal/>
    </border>
    <border>
      <left style="medium">
        <color indexed="62"/>
      </left>
      <right/>
      <top style="thin">
        <color indexed="62"/>
      </top>
      <bottom style="thin">
        <color indexed="62"/>
      </bottom>
      <diagonal/>
    </border>
    <border>
      <left/>
      <right/>
      <top style="thin">
        <color indexed="62"/>
      </top>
      <bottom style="thin">
        <color indexed="62"/>
      </bottom>
      <diagonal/>
    </border>
    <border>
      <left/>
      <right style="medium">
        <color indexed="62"/>
      </right>
      <top style="thin">
        <color indexed="62"/>
      </top>
      <bottom style="thin">
        <color indexed="62"/>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style="medium">
        <color indexed="62"/>
      </right>
      <top/>
      <bottom style="medium">
        <color indexed="62"/>
      </bottom>
      <diagonal/>
    </border>
    <border>
      <left style="medium">
        <color indexed="62"/>
      </left>
      <right/>
      <top style="medium">
        <color indexed="62"/>
      </top>
      <bottom style="thin">
        <color indexed="62"/>
      </bottom>
      <diagonal/>
    </border>
    <border>
      <left/>
      <right/>
      <top style="medium">
        <color indexed="62"/>
      </top>
      <bottom style="thin">
        <color indexed="62"/>
      </bottom>
      <diagonal/>
    </border>
    <border>
      <left/>
      <right style="medium">
        <color indexed="62"/>
      </right>
      <top style="medium">
        <color indexed="62"/>
      </top>
      <bottom style="thin">
        <color indexed="62"/>
      </bottom>
      <diagonal/>
    </border>
    <border>
      <left style="medium">
        <color indexed="62"/>
      </left>
      <right/>
      <top style="medium">
        <color indexed="62"/>
      </top>
      <bottom style="medium">
        <color indexed="51"/>
      </bottom>
      <diagonal/>
    </border>
    <border>
      <left/>
      <right/>
      <top style="medium">
        <color indexed="62"/>
      </top>
      <bottom style="medium">
        <color indexed="51"/>
      </bottom>
      <diagonal/>
    </border>
    <border>
      <left/>
      <right style="medium">
        <color indexed="62"/>
      </right>
      <top style="medium">
        <color indexed="62"/>
      </top>
      <bottom style="medium">
        <color indexed="51"/>
      </bottom>
      <diagonal/>
    </border>
    <border>
      <left style="medium">
        <color indexed="62"/>
      </left>
      <right/>
      <top style="medium">
        <color indexed="51"/>
      </top>
      <bottom style="medium">
        <color indexed="62"/>
      </bottom>
      <diagonal/>
    </border>
    <border>
      <left/>
      <right/>
      <top style="medium">
        <color indexed="51"/>
      </top>
      <bottom style="medium">
        <color indexed="62"/>
      </bottom>
      <diagonal/>
    </border>
    <border>
      <left/>
      <right style="medium">
        <color indexed="62"/>
      </right>
      <top style="medium">
        <color indexed="51"/>
      </top>
      <bottom style="medium">
        <color indexed="62"/>
      </bottom>
      <diagonal/>
    </border>
    <border>
      <left style="thin">
        <color rgb="FFC00000"/>
      </left>
      <right style="thin">
        <color rgb="FFC00000"/>
      </right>
      <top style="thin">
        <color rgb="FFC00000"/>
      </top>
      <bottom style="thin">
        <color rgb="FFC00000"/>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right/>
      <top/>
      <bottom style="thin">
        <color rgb="FFC00000"/>
      </bottom>
      <diagonal/>
    </border>
    <border>
      <left style="medium">
        <color indexed="62"/>
      </left>
      <right style="thick">
        <color indexed="62"/>
      </right>
      <top/>
      <bottom/>
      <diagonal/>
    </border>
    <border>
      <left style="medium">
        <color indexed="62"/>
      </left>
      <right style="medium">
        <color indexed="62"/>
      </right>
      <top style="thin">
        <color indexed="62"/>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style="medium">
        <color rgb="FFC00000"/>
      </right>
      <top/>
      <bottom style="medium">
        <color rgb="FFC00000"/>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1" fillId="0" borderId="0"/>
  </cellStyleXfs>
  <cellXfs count="332">
    <xf numFmtId="0" fontId="0" fillId="0" borderId="0" xfId="0"/>
    <xf numFmtId="0" fontId="10" fillId="2" borderId="0" xfId="0" applyFont="1" applyFill="1"/>
    <xf numFmtId="0" fontId="5" fillId="2" borderId="0" xfId="0" applyFont="1" applyFill="1"/>
    <xf numFmtId="0" fontId="0" fillId="2" borderId="0" xfId="0" applyFill="1"/>
    <xf numFmtId="0" fontId="3" fillId="2" borderId="0" xfId="0" applyFont="1" applyFill="1"/>
    <xf numFmtId="0" fontId="3" fillId="2" borderId="0" xfId="0" applyFont="1" applyFill="1" applyAlignment="1">
      <alignment horizontal="right" vertical="center"/>
    </xf>
    <xf numFmtId="0" fontId="12" fillId="2" borderId="0" xfId="0" applyFont="1" applyFill="1" applyAlignment="1">
      <alignment vertical="center"/>
    </xf>
    <xf numFmtId="0" fontId="17" fillId="3" borderId="0" xfId="0" applyFont="1" applyFill="1"/>
    <xf numFmtId="0" fontId="14" fillId="3" borderId="0" xfId="0" applyFont="1" applyFill="1"/>
    <xf numFmtId="0" fontId="0" fillId="2" borderId="0" xfId="0" applyFill="1" applyAlignment="1">
      <alignment horizontal="center"/>
    </xf>
    <xf numFmtId="0" fontId="14" fillId="2" borderId="0" xfId="0" applyFont="1" applyFill="1"/>
    <xf numFmtId="166" fontId="0" fillId="2" borderId="0" xfId="1" applyNumberFormat="1" applyFont="1" applyFill="1"/>
    <xf numFmtId="0" fontId="14" fillId="2" borderId="0" xfId="0" applyFont="1" applyFill="1" applyAlignment="1">
      <alignment horizontal="center"/>
    </xf>
    <xf numFmtId="0" fontId="7" fillId="2" borderId="0" xfId="0" applyFont="1" applyFill="1"/>
    <xf numFmtId="0" fontId="18" fillId="2" borderId="0" xfId="0" applyFont="1" applyFill="1"/>
    <xf numFmtId="0" fontId="12" fillId="2" borderId="0" xfId="0" applyFont="1" applyFill="1" applyAlignment="1">
      <alignment horizontal="center" vertical="center"/>
    </xf>
    <xf numFmtId="0" fontId="12" fillId="2" borderId="0" xfId="0" applyFont="1" applyFill="1"/>
    <xf numFmtId="0" fontId="2" fillId="2" borderId="0" xfId="0" applyFont="1" applyFill="1"/>
    <xf numFmtId="0" fontId="12" fillId="2" borderId="0" xfId="0" applyFont="1" applyFill="1" applyAlignment="1">
      <alignment horizontal="left" vertical="center"/>
    </xf>
    <xf numFmtId="0" fontId="6" fillId="2" borderId="0" xfId="0" applyFont="1" applyFill="1" applyAlignment="1">
      <alignment horizontal="left"/>
    </xf>
    <xf numFmtId="0" fontId="0" fillId="2" borderId="0" xfId="0" applyFill="1" applyAlignment="1">
      <alignment horizontal="left"/>
    </xf>
    <xf numFmtId="0" fontId="0" fillId="2" borderId="0" xfId="0" applyFill="1" applyAlignment="1">
      <alignment horizontal="left" vertical="top" wrapText="1"/>
    </xf>
    <xf numFmtId="0" fontId="0" fillId="2" borderId="0" xfId="0" applyFill="1" applyAlignment="1">
      <alignment vertical="top"/>
    </xf>
    <xf numFmtId="0" fontId="2" fillId="2" borderId="0" xfId="0" applyFont="1" applyFill="1" applyAlignment="1">
      <alignment horizontal="right"/>
    </xf>
    <xf numFmtId="0" fontId="9" fillId="2" borderId="0" xfId="0" applyFont="1" applyFill="1"/>
    <xf numFmtId="0" fontId="20" fillId="3" borderId="0" xfId="0" applyFont="1" applyFill="1"/>
    <xf numFmtId="0" fontId="18" fillId="3" borderId="0" xfId="0" applyFont="1" applyFill="1"/>
    <xf numFmtId="0" fontId="19" fillId="2" borderId="0" xfId="0" applyFont="1" applyFill="1"/>
    <xf numFmtId="0" fontId="12" fillId="2" borderId="0" xfId="0" applyFont="1" applyFill="1" applyAlignment="1">
      <alignment horizontal="center"/>
    </xf>
    <xf numFmtId="0" fontId="12" fillId="2" borderId="0" xfId="0" applyFont="1" applyFill="1" applyAlignment="1">
      <alignment horizontal="left"/>
    </xf>
    <xf numFmtId="0" fontId="24" fillId="0" borderId="0" xfId="0" applyFont="1"/>
    <xf numFmtId="0" fontId="4" fillId="2" borderId="0" xfId="0" applyFont="1" applyFill="1"/>
    <xf numFmtId="2" fontId="0" fillId="2" borderId="0" xfId="0" applyNumberFormat="1" applyFill="1"/>
    <xf numFmtId="1" fontId="0" fillId="2" borderId="0" xfId="0" applyNumberFormat="1" applyFill="1"/>
    <xf numFmtId="0" fontId="25" fillId="2" borderId="0" xfId="0" applyFont="1" applyFill="1"/>
    <xf numFmtId="0" fontId="3" fillId="2" borderId="0" xfId="0" applyFont="1" applyFill="1" applyAlignment="1">
      <alignment horizontal="right" vertical="top" wrapText="1"/>
    </xf>
    <xf numFmtId="0" fontId="0" fillId="2" borderId="1" xfId="0" applyFill="1" applyBorder="1"/>
    <xf numFmtId="0" fontId="3" fillId="2" borderId="2" xfId="0" applyFont="1"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3" fillId="2" borderId="7" xfId="0" applyFont="1" applyFill="1" applyBorder="1"/>
    <xf numFmtId="0" fontId="0" fillId="2" borderId="7" xfId="0" applyFill="1" applyBorder="1"/>
    <xf numFmtId="0" fontId="0" fillId="2" borderId="8" xfId="0" applyFill="1" applyBorder="1"/>
    <xf numFmtId="0" fontId="3" fillId="2" borderId="1" xfId="0" applyFont="1" applyFill="1" applyBorder="1"/>
    <xf numFmtId="0" fontId="3" fillId="2" borderId="4" xfId="0" applyFont="1" applyFill="1" applyBorder="1"/>
    <xf numFmtId="0" fontId="3" fillId="2" borderId="6" xfId="0" applyFont="1" applyFill="1" applyBorder="1"/>
    <xf numFmtId="0" fontId="3" fillId="2" borderId="7" xfId="0" applyFont="1" applyFill="1" applyBorder="1" applyAlignment="1">
      <alignment horizontal="right" vertical="center"/>
    </xf>
    <xf numFmtId="0" fontId="12" fillId="2" borderId="7" xfId="0" applyFont="1" applyFill="1" applyBorder="1" applyAlignment="1">
      <alignment vertical="center"/>
    </xf>
    <xf numFmtId="0" fontId="10" fillId="3" borderId="1" xfId="0" applyFont="1" applyFill="1" applyBorder="1"/>
    <xf numFmtId="0" fontId="13" fillId="3" borderId="2" xfId="0" applyFont="1" applyFill="1" applyBorder="1" applyAlignment="1">
      <alignment vertical="center"/>
    </xf>
    <xf numFmtId="0" fontId="13" fillId="3" borderId="2" xfId="0" applyFont="1" applyFill="1" applyBorder="1"/>
    <xf numFmtId="0" fontId="13" fillId="3" borderId="3" xfId="0" applyFont="1" applyFill="1" applyBorder="1"/>
    <xf numFmtId="0" fontId="25" fillId="2" borderId="4" xfId="0" applyFont="1" applyFill="1" applyBorder="1"/>
    <xf numFmtId="0" fontId="25" fillId="2" borderId="5" xfId="0" applyFont="1" applyFill="1" applyBorder="1"/>
    <xf numFmtId="0" fontId="14" fillId="3" borderId="4" xfId="0" applyFont="1" applyFill="1" applyBorder="1"/>
    <xf numFmtId="0" fontId="14" fillId="3" borderId="5" xfId="0" applyFont="1" applyFill="1" applyBorder="1"/>
    <xf numFmtId="0" fontId="3" fillId="4" borderId="9" xfId="0" applyFont="1" applyFill="1" applyBorder="1" applyAlignment="1">
      <alignment horizontal="left"/>
    </xf>
    <xf numFmtId="0" fontId="3" fillId="2" borderId="9" xfId="0" applyFont="1" applyFill="1" applyBorder="1" applyAlignment="1">
      <alignment horizontal="left"/>
    </xf>
    <xf numFmtId="0" fontId="0" fillId="2" borderId="9" xfId="0" applyFill="1" applyBorder="1" applyProtection="1">
      <protection locked="0"/>
    </xf>
    <xf numFmtId="0" fontId="14" fillId="3" borderId="1" xfId="0" applyFont="1" applyFill="1" applyBorder="1"/>
    <xf numFmtId="0" fontId="14" fillId="3" borderId="2" xfId="0" applyFont="1" applyFill="1" applyBorder="1"/>
    <xf numFmtId="0" fontId="15" fillId="3" borderId="2" xfId="0" applyFont="1" applyFill="1" applyBorder="1" applyAlignment="1">
      <alignment horizontal="right" vertical="center"/>
    </xf>
    <xf numFmtId="0" fontId="16" fillId="3" borderId="2" xfId="0" applyFont="1" applyFill="1" applyBorder="1" applyAlignment="1">
      <alignment vertical="center"/>
    </xf>
    <xf numFmtId="0" fontId="14" fillId="3" borderId="3" xfId="0" applyFont="1" applyFill="1" applyBorder="1"/>
    <xf numFmtId="0" fontId="8" fillId="2" borderId="4" xfId="0" applyFont="1" applyFill="1" applyBorder="1"/>
    <xf numFmtId="0" fontId="0" fillId="2" borderId="4" xfId="0" applyFill="1" applyBorder="1" applyAlignment="1">
      <alignment horizontal="center"/>
    </xf>
    <xf numFmtId="0" fontId="0" fillId="2" borderId="5" xfId="0" applyFill="1" applyBorder="1" applyAlignment="1">
      <alignment horizontal="center"/>
    </xf>
    <xf numFmtId="0" fontId="4" fillId="2" borderId="4" xfId="0" applyFont="1" applyFill="1" applyBorder="1"/>
    <xf numFmtId="0" fontId="4" fillId="2" borderId="5" xfId="0" applyFont="1" applyFill="1" applyBorder="1"/>
    <xf numFmtId="1" fontId="0" fillId="2" borderId="10" xfId="0" applyNumberFormat="1" applyFill="1" applyBorder="1" applyProtection="1">
      <protection locked="0"/>
    </xf>
    <xf numFmtId="1" fontId="0" fillId="2" borderId="11" xfId="0" applyNumberFormat="1" applyFill="1" applyBorder="1" applyProtection="1">
      <protection locked="0"/>
    </xf>
    <xf numFmtId="1" fontId="0" fillId="2" borderId="12" xfId="0" applyNumberFormat="1" applyFill="1" applyBorder="1" applyProtection="1">
      <protection locked="0"/>
    </xf>
    <xf numFmtId="0" fontId="7" fillId="2" borderId="4" xfId="0" applyFont="1" applyFill="1" applyBorder="1"/>
    <xf numFmtId="0" fontId="7" fillId="2" borderId="5" xfId="0" applyFont="1" applyFill="1" applyBorder="1"/>
    <xf numFmtId="0" fontId="12" fillId="2" borderId="5" xfId="0" applyFont="1" applyFill="1" applyBorder="1"/>
    <xf numFmtId="0" fontId="0" fillId="2" borderId="9" xfId="0" applyFill="1" applyBorder="1" applyAlignment="1" applyProtection="1">
      <alignment horizontal="left"/>
      <protection locked="0"/>
    </xf>
    <xf numFmtId="0" fontId="18" fillId="3" borderId="4" xfId="0" applyFont="1" applyFill="1" applyBorder="1"/>
    <xf numFmtId="0" fontId="18" fillId="3" borderId="5" xfId="0" applyFont="1" applyFill="1" applyBorder="1"/>
    <xf numFmtId="9" fontId="0" fillId="4" borderId="10" xfId="2" applyFont="1" applyFill="1" applyBorder="1"/>
    <xf numFmtId="9" fontId="0" fillId="4" borderId="11" xfId="2" applyFont="1" applyFill="1" applyBorder="1"/>
    <xf numFmtId="164" fontId="1" fillId="4" borderId="10" xfId="1" applyNumberFormat="1" applyFill="1" applyBorder="1"/>
    <xf numFmtId="164" fontId="0" fillId="2" borderId="10" xfId="1" applyNumberFormat="1" applyFont="1" applyFill="1" applyBorder="1" applyProtection="1">
      <protection locked="0"/>
    </xf>
    <xf numFmtId="164" fontId="0" fillId="4" borderId="10" xfId="0" applyNumberFormat="1" applyFill="1" applyBorder="1"/>
    <xf numFmtId="164" fontId="0" fillId="2" borderId="12" xfId="1" applyNumberFormat="1" applyFont="1" applyFill="1" applyBorder="1" applyProtection="1">
      <protection locked="0"/>
    </xf>
    <xf numFmtId="164" fontId="0" fillId="4" borderId="12" xfId="0" applyNumberFormat="1" applyFill="1" applyBorder="1"/>
    <xf numFmtId="164" fontId="0" fillId="2" borderId="11" xfId="1" applyNumberFormat="1" applyFont="1" applyFill="1" applyBorder="1" applyProtection="1">
      <protection locked="0"/>
    </xf>
    <xf numFmtId="164" fontId="0" fillId="4" borderId="11" xfId="0" applyNumberFormat="1" applyFill="1" applyBorder="1"/>
    <xf numFmtId="164" fontId="1" fillId="4" borderId="11" xfId="1" applyNumberFormat="1" applyFill="1" applyBorder="1"/>
    <xf numFmtId="164" fontId="1" fillId="4" borderId="12" xfId="1" applyNumberFormat="1" applyFill="1" applyBorder="1"/>
    <xf numFmtId="164" fontId="0" fillId="2" borderId="9" xfId="1" applyNumberFormat="1" applyFont="1" applyFill="1" applyBorder="1" applyProtection="1">
      <protection locked="0"/>
    </xf>
    <xf numFmtId="0" fontId="4" fillId="2" borderId="9" xfId="0" applyFont="1" applyFill="1" applyBorder="1" applyAlignment="1" applyProtection="1">
      <alignment horizontal="left"/>
      <protection locked="0"/>
    </xf>
    <xf numFmtId="164" fontId="0" fillId="4" borderId="10" xfId="1" applyNumberFormat="1" applyFont="1" applyFill="1" applyBorder="1"/>
    <xf numFmtId="164" fontId="0" fillId="4" borderId="11" xfId="1" applyNumberFormat="1" applyFont="1" applyFill="1" applyBorder="1"/>
    <xf numFmtId="164" fontId="3" fillId="4" borderId="9" xfId="1" applyNumberFormat="1" applyFont="1" applyFill="1" applyBorder="1" applyAlignment="1">
      <alignment horizontal="right"/>
    </xf>
    <xf numFmtId="0" fontId="11" fillId="2" borderId="0" xfId="0" applyFont="1" applyFill="1"/>
    <xf numFmtId="0" fontId="3" fillId="0" borderId="0" xfId="0" applyFont="1"/>
    <xf numFmtId="0" fontId="3" fillId="5" borderId="0" xfId="0" applyFont="1" applyFill="1"/>
    <xf numFmtId="0" fontId="0" fillId="5" borderId="0" xfId="0" applyFill="1"/>
    <xf numFmtId="0" fontId="0" fillId="6" borderId="4" xfId="0" applyFill="1" applyBorder="1"/>
    <xf numFmtId="0" fontId="28" fillId="0" borderId="0" xfId="0" applyFont="1"/>
    <xf numFmtId="0" fontId="0" fillId="2" borderId="36" xfId="0" applyFill="1" applyBorder="1" applyProtection="1">
      <protection locked="0"/>
    </xf>
    <xf numFmtId="164" fontId="1" fillId="0" borderId="10" xfId="1" applyNumberFormat="1" applyBorder="1" applyProtection="1">
      <protection locked="0"/>
    </xf>
    <xf numFmtId="164" fontId="1" fillId="0" borderId="11" xfId="1" applyNumberFormat="1" applyBorder="1" applyProtection="1">
      <protection locked="0"/>
    </xf>
    <xf numFmtId="164" fontId="1" fillId="0" borderId="12" xfId="1" applyNumberFormat="1" applyBorder="1" applyProtection="1">
      <protection locked="0"/>
    </xf>
    <xf numFmtId="0" fontId="4" fillId="2" borderId="0" xfId="0" applyFont="1" applyFill="1" applyAlignment="1">
      <alignment horizontal="center"/>
    </xf>
    <xf numFmtId="0" fontId="8" fillId="2" borderId="4" xfId="0" applyFont="1" applyFill="1" applyBorder="1" applyAlignment="1">
      <alignment horizontal="right"/>
    </xf>
    <xf numFmtId="164" fontId="2" fillId="4" borderId="9" xfId="1" applyNumberFormat="1" applyFont="1" applyFill="1" applyBorder="1"/>
    <xf numFmtId="0" fontId="2" fillId="2" borderId="0" xfId="0" applyFont="1" applyFill="1" applyAlignment="1">
      <alignment horizontal="right" vertical="center"/>
    </xf>
    <xf numFmtId="164" fontId="2" fillId="4" borderId="9" xfId="1" applyNumberFormat="1" applyFont="1" applyFill="1" applyBorder="1" applyAlignment="1">
      <alignment vertical="center"/>
    </xf>
    <xf numFmtId="166" fontId="2" fillId="2" borderId="0" xfId="1" applyNumberFormat="1" applyFont="1" applyFill="1" applyAlignment="1">
      <alignment vertical="center"/>
    </xf>
    <xf numFmtId="0" fontId="3" fillId="2" borderId="0" xfId="0" applyFont="1" applyFill="1" applyAlignment="1">
      <alignment horizontal="left"/>
    </xf>
    <xf numFmtId="0" fontId="9" fillId="2" borderId="0" xfId="0" applyFont="1" applyFill="1" applyAlignment="1">
      <alignment horizontal="left"/>
    </xf>
    <xf numFmtId="0" fontId="3" fillId="2" borderId="0" xfId="0" applyFont="1" applyFill="1" applyAlignment="1">
      <alignment horizontal="center"/>
    </xf>
    <xf numFmtId="0" fontId="0" fillId="2" borderId="0" xfId="0" applyFill="1" applyAlignment="1">
      <alignment horizontal="center" vertical="top" wrapText="1"/>
    </xf>
    <xf numFmtId="0" fontId="3" fillId="2" borderId="0" xfId="0" applyFont="1" applyFill="1" applyAlignment="1">
      <alignment horizontal="right"/>
    </xf>
    <xf numFmtId="0" fontId="21" fillId="2" borderId="0" xfId="0" applyFont="1" applyFill="1" applyAlignment="1">
      <alignment horizontal="center" vertical="center"/>
    </xf>
    <xf numFmtId="0" fontId="3" fillId="2" borderId="0" xfId="0" applyFont="1" applyFill="1" applyAlignment="1">
      <alignment horizontal="center" vertical="top" wrapText="1"/>
    </xf>
    <xf numFmtId="0" fontId="1" fillId="2" borderId="0" xfId="0" applyFont="1" applyFill="1"/>
    <xf numFmtId="0" fontId="3" fillId="2" borderId="0" xfId="0" applyFont="1" applyFill="1" applyAlignment="1">
      <alignment horizontal="center"/>
    </xf>
    <xf numFmtId="0" fontId="0" fillId="2" borderId="0" xfId="0" applyFill="1" applyAlignment="1">
      <alignment horizontal="center"/>
    </xf>
    <xf numFmtId="0" fontId="4" fillId="2" borderId="0" xfId="0" applyFont="1" applyFill="1" applyAlignment="1">
      <alignment horizontal="center"/>
    </xf>
    <xf numFmtId="0" fontId="1" fillId="2" borderId="0" xfId="0" applyFont="1" applyFill="1" applyAlignment="1">
      <alignment horizontal="center"/>
    </xf>
    <xf numFmtId="0" fontId="1" fillId="0" borderId="10" xfId="1" applyNumberFormat="1" applyBorder="1" applyProtection="1">
      <protection locked="0"/>
    </xf>
    <xf numFmtId="0" fontId="1" fillId="0" borderId="11" xfId="1" applyNumberFormat="1" applyBorder="1" applyProtection="1">
      <protection locked="0"/>
    </xf>
    <xf numFmtId="0" fontId="1" fillId="0" borderId="12" xfId="1" applyNumberFormat="1" applyBorder="1" applyProtection="1">
      <protection locked="0"/>
    </xf>
    <xf numFmtId="0" fontId="1" fillId="0" borderId="0" xfId="0" applyFont="1"/>
    <xf numFmtId="0" fontId="12" fillId="2" borderId="41" xfId="0" applyFont="1" applyFill="1" applyBorder="1"/>
    <xf numFmtId="0" fontId="12" fillId="2" borderId="41" xfId="0" applyFont="1" applyFill="1" applyBorder="1" applyAlignment="1">
      <alignment horizontal="center"/>
    </xf>
    <xf numFmtId="0" fontId="0" fillId="2" borderId="0" xfId="0" applyFill="1" applyAlignment="1">
      <alignment vertical="top" wrapText="1"/>
    </xf>
    <xf numFmtId="0" fontId="3" fillId="2" borderId="0" xfId="0" applyFont="1" applyFill="1" applyAlignment="1">
      <alignment vertical="top" wrapText="1"/>
    </xf>
    <xf numFmtId="0" fontId="3" fillId="2" borderId="0" xfId="0" applyFont="1" applyFill="1" applyAlignment="1">
      <alignment horizontal="center" vertical="top" wrapText="1"/>
    </xf>
    <xf numFmtId="0" fontId="9" fillId="2" borderId="0" xfId="0" applyFont="1" applyFill="1" applyAlignment="1">
      <alignment horizontal="right"/>
    </xf>
    <xf numFmtId="0" fontId="30" fillId="2" borderId="0" xfId="0" applyFont="1" applyFill="1"/>
    <xf numFmtId="0" fontId="3" fillId="2" borderId="0" xfId="0" applyFont="1" applyFill="1" applyAlignment="1">
      <alignment horizontal="right"/>
    </xf>
    <xf numFmtId="0" fontId="3" fillId="2" borderId="0" xfId="0" applyFont="1" applyFill="1" applyAlignment="1">
      <alignment horizontal="center" vertical="top" wrapText="1"/>
    </xf>
    <xf numFmtId="0" fontId="14" fillId="2" borderId="0" xfId="3" applyFont="1" applyFill="1"/>
    <xf numFmtId="0" fontId="1" fillId="2" borderId="0" xfId="3" applyFill="1"/>
    <xf numFmtId="0" fontId="24" fillId="0" borderId="0" xfId="3" applyFont="1"/>
    <xf numFmtId="0" fontId="9" fillId="2" borderId="0" xfId="3" applyFont="1" applyFill="1" applyAlignment="1">
      <alignment horizontal="right"/>
    </xf>
    <xf numFmtId="0" fontId="14" fillId="3" borderId="1" xfId="3" applyFont="1" applyFill="1" applyBorder="1"/>
    <xf numFmtId="0" fontId="13" fillId="3" borderId="2" xfId="3" applyFont="1" applyFill="1" applyBorder="1" applyAlignment="1">
      <alignment vertical="center"/>
    </xf>
    <xf numFmtId="0" fontId="14" fillId="3" borderId="2" xfId="3" applyFont="1" applyFill="1" applyBorder="1"/>
    <xf numFmtId="0" fontId="15" fillId="3" borderId="2" xfId="3" applyFont="1" applyFill="1" applyBorder="1" applyAlignment="1">
      <alignment horizontal="right" vertical="center"/>
    </xf>
    <xf numFmtId="0" fontId="16" fillId="3" borderId="2" xfId="3" applyFont="1" applyFill="1" applyBorder="1" applyAlignment="1">
      <alignment vertical="center"/>
    </xf>
    <xf numFmtId="0" fontId="14" fillId="3" borderId="3" xfId="3" applyFont="1" applyFill="1" applyBorder="1"/>
    <xf numFmtId="0" fontId="1" fillId="2" borderId="4" xfId="3" applyFill="1" applyBorder="1"/>
    <xf numFmtId="0" fontId="1" fillId="2" borderId="5" xfId="3" applyFill="1" applyBorder="1"/>
    <xf numFmtId="0" fontId="8" fillId="2" borderId="4" xfId="3" applyFont="1" applyFill="1" applyBorder="1"/>
    <xf numFmtId="0" fontId="1" fillId="2" borderId="9" xfId="3" applyFill="1" applyBorder="1" applyProtection="1">
      <protection locked="0"/>
    </xf>
    <xf numFmtId="0" fontId="12" fillId="2" borderId="0" xfId="3" applyFont="1" applyFill="1"/>
    <xf numFmtId="0" fontId="3" fillId="2" borderId="0" xfId="3" applyFont="1" applyFill="1"/>
    <xf numFmtId="0" fontId="1" fillId="2" borderId="0" xfId="3" applyFill="1" applyAlignment="1">
      <alignment horizontal="center"/>
    </xf>
    <xf numFmtId="0" fontId="1" fillId="2" borderId="0" xfId="3" applyFill="1" applyAlignment="1">
      <alignment horizontal="center" wrapText="1"/>
    </xf>
    <xf numFmtId="0" fontId="1" fillId="2" borderId="10" xfId="3" applyFill="1" applyBorder="1" applyProtection="1">
      <protection locked="0"/>
    </xf>
    <xf numFmtId="164" fontId="1" fillId="4" borderId="10" xfId="3" applyNumberFormat="1" applyFill="1" applyBorder="1"/>
    <xf numFmtId="0" fontId="12" fillId="2" borderId="41" xfId="3" applyFont="1" applyFill="1" applyBorder="1"/>
    <xf numFmtId="1" fontId="1" fillId="2" borderId="10" xfId="3" applyNumberFormat="1" applyFill="1" applyBorder="1" applyProtection="1">
      <protection locked="0"/>
    </xf>
    <xf numFmtId="0" fontId="1" fillId="2" borderId="11" xfId="3" applyFill="1" applyBorder="1" applyProtection="1">
      <protection locked="0"/>
    </xf>
    <xf numFmtId="164" fontId="1" fillId="4" borderId="11" xfId="3" applyNumberFormat="1" applyFill="1" applyBorder="1"/>
    <xf numFmtId="1" fontId="1" fillId="2" borderId="11" xfId="3" applyNumberFormat="1" applyFill="1" applyBorder="1" applyProtection="1">
      <protection locked="0"/>
    </xf>
    <xf numFmtId="0" fontId="1" fillId="2" borderId="12" xfId="3" applyFill="1" applyBorder="1" applyProtection="1">
      <protection locked="0"/>
    </xf>
    <xf numFmtId="164" fontId="1" fillId="4" borderId="12" xfId="3" applyNumberFormat="1" applyFill="1" applyBorder="1"/>
    <xf numFmtId="1" fontId="1" fillId="2" borderId="12" xfId="3" applyNumberFormat="1" applyFill="1" applyBorder="1" applyProtection="1">
      <protection locked="0"/>
    </xf>
    <xf numFmtId="0" fontId="2" fillId="2" borderId="0" xfId="3" applyFont="1" applyFill="1" applyAlignment="1">
      <alignment horizontal="right" vertical="center"/>
    </xf>
    <xf numFmtId="0" fontId="1" fillId="2" borderId="6" xfId="3" applyFill="1" applyBorder="1"/>
    <xf numFmtId="0" fontId="1" fillId="2" borderId="7" xfId="3" applyFill="1" applyBorder="1"/>
    <xf numFmtId="0" fontId="1" fillId="2" borderId="8" xfId="3" applyFill="1" applyBorder="1"/>
    <xf numFmtId="0" fontId="31" fillId="2" borderId="0" xfId="0" quotePrefix="1" applyFont="1" applyFill="1"/>
    <xf numFmtId="164" fontId="0" fillId="4" borderId="12" xfId="1" applyNumberFormat="1" applyFont="1" applyFill="1" applyBorder="1"/>
    <xf numFmtId="9" fontId="0" fillId="4" borderId="42" xfId="2" applyFont="1" applyFill="1" applyBorder="1"/>
    <xf numFmtId="0" fontId="1" fillId="2" borderId="0" xfId="0" applyFont="1" applyFill="1" applyAlignment="1">
      <alignment horizontal="center"/>
    </xf>
    <xf numFmtId="0" fontId="4" fillId="2" borderId="0" xfId="0" applyFont="1" applyFill="1" applyAlignment="1">
      <alignment horizontal="center"/>
    </xf>
    <xf numFmtId="0" fontId="32" fillId="0" borderId="0" xfId="0" applyFont="1"/>
    <xf numFmtId="0" fontId="33" fillId="2" borderId="0" xfId="0" applyFont="1" applyFill="1"/>
    <xf numFmtId="9" fontId="35" fillId="2" borderId="0" xfId="0" applyNumberFormat="1" applyFont="1" applyFill="1" applyBorder="1" applyAlignment="1">
      <alignment horizontal="center" vertical="top" wrapText="1"/>
    </xf>
    <xf numFmtId="0" fontId="35" fillId="2" borderId="0" xfId="0" applyFont="1" applyFill="1" applyAlignment="1">
      <alignment horizontal="center" vertical="top" wrapText="1"/>
    </xf>
    <xf numFmtId="0" fontId="35" fillId="2" borderId="43" xfId="0" applyFont="1" applyFill="1" applyBorder="1" applyAlignment="1">
      <alignment horizontal="center" vertical="top" wrapText="1"/>
    </xf>
    <xf numFmtId="0" fontId="35" fillId="2" borderId="46" xfId="0" applyFont="1" applyFill="1" applyBorder="1" applyAlignment="1">
      <alignment horizontal="center" vertical="top" wrapText="1"/>
    </xf>
    <xf numFmtId="0" fontId="1" fillId="2" borderId="0" xfId="0" applyFont="1" applyFill="1" applyAlignment="1">
      <alignment horizontal="left"/>
    </xf>
    <xf numFmtId="0" fontId="1" fillId="2" borderId="0" xfId="0" applyFont="1" applyFill="1" applyAlignment="1">
      <alignment horizontal="center"/>
    </xf>
    <xf numFmtId="0" fontId="3" fillId="2" borderId="0" xfId="0" applyFont="1" applyFill="1" applyAlignment="1">
      <alignment horizontal="right"/>
    </xf>
    <xf numFmtId="0" fontId="1" fillId="2" borderId="0" xfId="0" applyFont="1" applyFill="1" applyAlignment="1">
      <alignment horizontal="center" wrapText="1"/>
    </xf>
    <xf numFmtId="0" fontId="3" fillId="2" borderId="0" xfId="0" applyFont="1" applyFill="1" applyAlignment="1">
      <alignment horizontal="center" vertical="top" wrapText="1"/>
    </xf>
    <xf numFmtId="0" fontId="0" fillId="5" borderId="0" xfId="0" applyFill="1" applyProtection="1">
      <protection locked="0"/>
    </xf>
    <xf numFmtId="0" fontId="1" fillId="2" borderId="0" xfId="0" applyFont="1" applyFill="1" applyAlignment="1" applyProtection="1">
      <alignment vertical="top" wrapText="1"/>
      <protection locked="0"/>
    </xf>
    <xf numFmtId="0" fontId="0" fillId="2" borderId="0" xfId="0" applyFill="1" applyAlignment="1" applyProtection="1">
      <alignment vertical="top" wrapText="1"/>
      <protection locked="0"/>
    </xf>
    <xf numFmtId="0" fontId="36" fillId="2" borderId="0" xfId="0" applyFont="1" applyFill="1" applyAlignment="1">
      <alignment horizontal="right"/>
    </xf>
    <xf numFmtId="0" fontId="0" fillId="0" borderId="0" xfId="0" applyFill="1"/>
    <xf numFmtId="0" fontId="3" fillId="5" borderId="0" xfId="0" applyFont="1" applyFill="1" applyAlignment="1">
      <alignment horizontal="right" vertical="center"/>
    </xf>
    <xf numFmtId="0" fontId="34" fillId="2" borderId="0" xfId="0" applyFont="1" applyFill="1" applyBorder="1" applyAlignment="1">
      <alignment horizontal="center" vertical="top"/>
    </xf>
    <xf numFmtId="0" fontId="3" fillId="2" borderId="0" xfId="0" applyFont="1" applyFill="1" applyBorder="1" applyAlignment="1">
      <alignment horizontal="center" vertical="top" wrapText="1"/>
    </xf>
    <xf numFmtId="0" fontId="3" fillId="2" borderId="40" xfId="0" applyFont="1" applyFill="1" applyBorder="1" applyAlignment="1">
      <alignment horizontal="center"/>
    </xf>
    <xf numFmtId="0" fontId="9" fillId="2" borderId="0" xfId="0" applyFont="1" applyFill="1" applyAlignment="1">
      <alignment horizontal="left"/>
    </xf>
    <xf numFmtId="0" fontId="3" fillId="2" borderId="0" xfId="0" applyFont="1" applyFill="1" applyAlignment="1">
      <alignment horizontal="center" vertical="top" wrapText="1"/>
    </xf>
    <xf numFmtId="0" fontId="0" fillId="0" borderId="0" xfId="0" applyFont="1" applyFill="1"/>
    <xf numFmtId="0" fontId="3" fillId="2" borderId="0" xfId="0" applyFont="1" applyFill="1" applyBorder="1" applyAlignment="1"/>
    <xf numFmtId="0" fontId="4" fillId="2" borderId="0" xfId="0" applyFont="1" applyFill="1" applyBorder="1" applyAlignment="1" applyProtection="1">
      <protection locked="0"/>
    </xf>
    <xf numFmtId="0" fontId="4" fillId="2" borderId="36" xfId="0" applyFont="1" applyFill="1" applyBorder="1" applyAlignment="1" applyProtection="1">
      <protection locked="0"/>
    </xf>
    <xf numFmtId="0" fontId="3" fillId="2" borderId="0" xfId="0" applyFont="1" applyFill="1" applyAlignment="1">
      <alignment horizontal="center" wrapText="1"/>
    </xf>
    <xf numFmtId="167" fontId="0" fillId="2" borderId="36" xfId="0" applyNumberFormat="1" applyFill="1" applyBorder="1" applyProtection="1">
      <protection locked="0"/>
    </xf>
    <xf numFmtId="164" fontId="0" fillId="4" borderId="9" xfId="1" applyNumberFormat="1" applyFont="1" applyFill="1" applyBorder="1"/>
    <xf numFmtId="0" fontId="3" fillId="2" borderId="0" xfId="0" applyFont="1" applyFill="1" applyAlignment="1">
      <alignment horizontal="left"/>
    </xf>
    <xf numFmtId="0" fontId="3" fillId="2" borderId="0" xfId="0" applyFont="1" applyFill="1" applyAlignment="1">
      <alignment horizontal="left" vertical="top" wrapText="1"/>
    </xf>
    <xf numFmtId="0" fontId="11" fillId="2" borderId="0" xfId="0" applyFont="1" applyFill="1" applyAlignment="1">
      <alignment horizontal="left"/>
    </xf>
    <xf numFmtId="0" fontId="3" fillId="7" borderId="44" xfId="0" applyFont="1" applyFill="1" applyBorder="1" applyAlignment="1">
      <alignment horizontal="center" vertical="center" wrapText="1"/>
    </xf>
    <xf numFmtId="0" fontId="3" fillId="7" borderId="45" xfId="0" applyFont="1" applyFill="1" applyBorder="1" applyAlignment="1">
      <alignment horizontal="center" vertical="center" wrapText="1"/>
    </xf>
    <xf numFmtId="0" fontId="3" fillId="0" borderId="0" xfId="0" applyFont="1" applyFill="1" applyAlignment="1">
      <alignment horizontal="left" vertical="top" wrapText="1"/>
    </xf>
    <xf numFmtId="0" fontId="3" fillId="5" borderId="0" xfId="0" applyFont="1" applyFill="1" applyAlignment="1">
      <alignment horizontal="left" vertical="top" wrapText="1"/>
    </xf>
    <xf numFmtId="0" fontId="0" fillId="2" borderId="37" xfId="0" applyFill="1" applyBorder="1" applyAlignment="1" applyProtection="1">
      <alignment horizontal="center"/>
      <protection locked="0"/>
    </xf>
    <xf numFmtId="0" fontId="0" fillId="2" borderId="38" xfId="0" applyFill="1" applyBorder="1" applyAlignment="1" applyProtection="1">
      <alignment horizontal="center"/>
      <protection locked="0"/>
    </xf>
    <xf numFmtId="0" fontId="0" fillId="2" borderId="39" xfId="0" applyFill="1" applyBorder="1" applyAlignment="1" applyProtection="1">
      <alignment horizontal="center"/>
      <protection locked="0"/>
    </xf>
    <xf numFmtId="0" fontId="9" fillId="2" borderId="0" xfId="0" applyFont="1" applyFill="1" applyAlignment="1">
      <alignment horizontal="left"/>
    </xf>
    <xf numFmtId="0" fontId="26" fillId="2" borderId="9" xfId="0" applyFont="1" applyFill="1" applyBorder="1" applyAlignment="1">
      <alignment horizontal="left"/>
    </xf>
    <xf numFmtId="49" fontId="27" fillId="0" borderId="9" xfId="0" applyNumberFormat="1" applyFont="1" applyBorder="1" applyAlignment="1" applyProtection="1">
      <alignment horizontal="left"/>
      <protection locked="0"/>
    </xf>
    <xf numFmtId="0" fontId="3" fillId="2" borderId="40" xfId="0" applyFont="1" applyFill="1" applyBorder="1" applyAlignment="1">
      <alignment horizontal="center" wrapText="1"/>
    </xf>
    <xf numFmtId="0" fontId="4" fillId="2" borderId="37" xfId="0" applyFont="1" applyFill="1" applyBorder="1" applyAlignment="1" applyProtection="1">
      <alignment horizontal="center"/>
      <protection locked="0"/>
    </xf>
    <xf numFmtId="0" fontId="4" fillId="2" borderId="38" xfId="0" applyFont="1" applyFill="1" applyBorder="1" applyAlignment="1" applyProtection="1">
      <alignment horizontal="center"/>
      <protection locked="0"/>
    </xf>
    <xf numFmtId="0" fontId="4" fillId="2" borderId="39" xfId="0" applyFont="1" applyFill="1" applyBorder="1" applyAlignment="1" applyProtection="1">
      <alignment horizontal="center"/>
      <protection locked="0"/>
    </xf>
    <xf numFmtId="0" fontId="3" fillId="2" borderId="0" xfId="0" applyFont="1" applyFill="1" applyAlignment="1">
      <alignment horizontal="center"/>
    </xf>
    <xf numFmtId="0" fontId="28" fillId="0" borderId="0" xfId="0" applyFont="1" applyAlignment="1">
      <alignment horizontal="left" wrapText="1"/>
    </xf>
    <xf numFmtId="0" fontId="22" fillId="2" borderId="0" xfId="0" applyFont="1" applyFill="1" applyAlignment="1">
      <alignment horizontal="left" vertical="top"/>
    </xf>
    <xf numFmtId="0" fontId="23" fillId="2" borderId="4" xfId="0" applyFont="1" applyFill="1" applyBorder="1" applyAlignment="1">
      <alignment horizontal="right" vertical="top"/>
    </xf>
    <xf numFmtId="0" fontId="23" fillId="2" borderId="0" xfId="0" applyFont="1" applyFill="1" applyAlignment="1">
      <alignment horizontal="right" vertical="top"/>
    </xf>
    <xf numFmtId="0" fontId="4" fillId="2" borderId="17" xfId="0" applyFont="1" applyFill="1" applyBorder="1" applyAlignment="1" applyProtection="1">
      <alignment horizontal="left"/>
      <protection locked="0"/>
    </xf>
    <xf numFmtId="0" fontId="4" fillId="2" borderId="18" xfId="0" applyFont="1" applyFill="1" applyBorder="1" applyAlignment="1" applyProtection="1">
      <alignment horizontal="left"/>
      <protection locked="0"/>
    </xf>
    <xf numFmtId="0" fontId="4" fillId="2" borderId="19" xfId="0" applyFont="1" applyFill="1" applyBorder="1" applyAlignment="1" applyProtection="1">
      <alignment horizontal="left"/>
      <protection locked="0"/>
    </xf>
    <xf numFmtId="0" fontId="4" fillId="2" borderId="13" xfId="0" applyFont="1" applyFill="1" applyBorder="1" applyAlignment="1" applyProtection="1">
      <alignment horizontal="left"/>
      <protection locked="0"/>
    </xf>
    <xf numFmtId="0" fontId="4" fillId="2" borderId="14" xfId="0" applyFont="1" applyFill="1" applyBorder="1" applyAlignment="1" applyProtection="1">
      <alignment horizontal="left"/>
      <protection locked="0"/>
    </xf>
    <xf numFmtId="0" fontId="4" fillId="2" borderId="15" xfId="0" applyFont="1" applyFill="1" applyBorder="1" applyAlignment="1" applyProtection="1">
      <alignment horizontal="left"/>
      <protection locked="0"/>
    </xf>
    <xf numFmtId="0" fontId="1" fillId="2" borderId="16" xfId="0" applyFont="1" applyFill="1" applyBorder="1"/>
    <xf numFmtId="0" fontId="4" fillId="2" borderId="16" xfId="0" applyFont="1" applyFill="1" applyBorder="1"/>
    <xf numFmtId="0" fontId="4" fillId="2" borderId="0" xfId="0" applyFont="1" applyFill="1" applyAlignment="1">
      <alignment horizontal="center" vertical="top" wrapText="1"/>
    </xf>
    <xf numFmtId="0" fontId="0" fillId="2" borderId="0" xfId="0" applyFill="1" applyAlignment="1">
      <alignment horizontal="center" vertical="top" wrapText="1"/>
    </xf>
    <xf numFmtId="0" fontId="4" fillId="2" borderId="0" xfId="0" applyFont="1" applyFill="1" applyAlignment="1">
      <alignment horizontal="center" wrapText="1"/>
    </xf>
    <xf numFmtId="0" fontId="1" fillId="2" borderId="27" xfId="0" applyFont="1" applyFill="1" applyBorder="1" applyAlignment="1" applyProtection="1">
      <alignment horizontal="left"/>
      <protection locked="0"/>
    </xf>
    <xf numFmtId="0" fontId="4" fillId="2" borderId="28" xfId="0" applyFont="1" applyFill="1" applyBorder="1" applyAlignment="1" applyProtection="1">
      <alignment horizontal="left"/>
      <protection locked="0"/>
    </xf>
    <xf numFmtId="0" fontId="4" fillId="2" borderId="29" xfId="0" applyFont="1" applyFill="1" applyBorder="1" applyAlignment="1" applyProtection="1">
      <alignment horizontal="left"/>
      <protection locked="0"/>
    </xf>
    <xf numFmtId="0" fontId="1" fillId="2" borderId="17" xfId="0" applyFont="1" applyFill="1" applyBorder="1" applyAlignment="1" applyProtection="1">
      <alignment horizontal="left"/>
      <protection locked="0"/>
    </xf>
    <xf numFmtId="0" fontId="0" fillId="2" borderId="20" xfId="0" applyFill="1" applyBorder="1" applyAlignment="1" applyProtection="1">
      <alignment horizontal="left" vertical="top" wrapText="1"/>
      <protection locked="0"/>
    </xf>
    <xf numFmtId="0" fontId="0" fillId="2" borderId="21" xfId="0" applyFill="1" applyBorder="1" applyAlignment="1" applyProtection="1">
      <alignment horizontal="left" vertical="top" wrapText="1"/>
      <protection locked="0"/>
    </xf>
    <xf numFmtId="0" fontId="0" fillId="2" borderId="22"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2" borderId="31" xfId="0" applyFill="1" applyBorder="1" applyAlignment="1" applyProtection="1">
      <alignment horizontal="left" vertical="top" wrapText="1"/>
      <protection locked="0"/>
    </xf>
    <xf numFmtId="0" fontId="0" fillId="2" borderId="32" xfId="0" applyFill="1" applyBorder="1" applyAlignment="1" applyProtection="1">
      <alignment horizontal="left" vertical="top" wrapText="1"/>
      <protection locked="0"/>
    </xf>
    <xf numFmtId="0" fontId="0" fillId="2" borderId="33" xfId="0" applyFill="1" applyBorder="1" applyAlignment="1" applyProtection="1">
      <alignment horizontal="left" vertical="top" wrapText="1"/>
      <protection locked="0"/>
    </xf>
    <xf numFmtId="0" fontId="0" fillId="2" borderId="34" xfId="0" applyFill="1" applyBorder="1" applyAlignment="1" applyProtection="1">
      <alignment horizontal="left" vertical="top" wrapText="1"/>
      <protection locked="0"/>
    </xf>
    <xf numFmtId="0" fontId="0" fillId="2" borderId="35" xfId="0" applyFill="1" applyBorder="1" applyAlignment="1" applyProtection="1">
      <alignment horizontal="left" vertical="top" wrapText="1"/>
      <protection locked="0"/>
    </xf>
    <xf numFmtId="0" fontId="3" fillId="2" borderId="0" xfId="0" applyFont="1" applyFill="1" applyAlignment="1">
      <alignment horizontal="right"/>
    </xf>
    <xf numFmtId="0" fontId="0" fillId="2" borderId="0" xfId="0" applyFill="1" applyAlignment="1">
      <alignment horizontal="center"/>
    </xf>
    <xf numFmtId="0" fontId="4" fillId="2" borderId="20" xfId="0" applyFont="1" applyFill="1" applyBorder="1" applyAlignment="1" applyProtection="1">
      <alignment horizontal="left" vertical="top" wrapText="1"/>
      <protection locked="0"/>
    </xf>
    <xf numFmtId="0" fontId="4" fillId="2" borderId="30" xfId="0" applyFont="1" applyFill="1" applyBorder="1" applyAlignment="1" applyProtection="1">
      <alignment horizontal="left" vertical="top" wrapText="1"/>
      <protection locked="0"/>
    </xf>
    <xf numFmtId="0" fontId="4" fillId="2" borderId="16" xfId="0" applyFont="1" applyFill="1" applyBorder="1" applyAlignment="1">
      <alignment horizontal="left" wrapText="1"/>
    </xf>
    <xf numFmtId="0" fontId="1" fillId="2" borderId="0" xfId="0" applyFont="1" applyFill="1" applyAlignment="1">
      <alignment horizontal="center"/>
    </xf>
    <xf numFmtId="0" fontId="1" fillId="2" borderId="48" xfId="0" applyFont="1" applyFill="1" applyBorder="1" applyAlignment="1" applyProtection="1">
      <alignment horizontal="left" vertical="top" wrapText="1"/>
      <protection locked="0"/>
    </xf>
    <xf numFmtId="0" fontId="1" fillId="2" borderId="50" xfId="0" applyFont="1" applyFill="1" applyBorder="1" applyAlignment="1" applyProtection="1">
      <alignment horizontal="left" vertical="top" wrapText="1"/>
      <protection locked="0"/>
    </xf>
    <xf numFmtId="0" fontId="1" fillId="2" borderId="51" xfId="0" applyFont="1" applyFill="1" applyBorder="1" applyAlignment="1" applyProtection="1">
      <alignment horizontal="left" vertical="top" wrapText="1"/>
      <protection locked="0"/>
    </xf>
    <xf numFmtId="0" fontId="1" fillId="2" borderId="52" xfId="0" applyFont="1" applyFill="1" applyBorder="1" applyAlignment="1" applyProtection="1">
      <alignment horizontal="left" vertical="top" wrapText="1"/>
      <protection locked="0"/>
    </xf>
    <xf numFmtId="0" fontId="1" fillId="2" borderId="53" xfId="0" applyFont="1" applyFill="1" applyBorder="1" applyAlignment="1" applyProtection="1">
      <alignment horizontal="left" vertical="top" wrapText="1"/>
      <protection locked="0"/>
    </xf>
    <xf numFmtId="0" fontId="1" fillId="2" borderId="54" xfId="0" applyFont="1" applyFill="1" applyBorder="1" applyAlignment="1" applyProtection="1">
      <alignment horizontal="left" vertical="top" wrapText="1"/>
      <protection locked="0"/>
    </xf>
    <xf numFmtId="0" fontId="1" fillId="2" borderId="0" xfId="0" applyFont="1" applyFill="1" applyAlignment="1">
      <alignment horizontal="center" wrapText="1"/>
    </xf>
    <xf numFmtId="0" fontId="4" fillId="2" borderId="16" xfId="0" applyFont="1" applyFill="1" applyBorder="1" applyAlignment="1">
      <alignment horizontal="center" wrapText="1"/>
    </xf>
    <xf numFmtId="0" fontId="3" fillId="2" borderId="24" xfId="0" applyFont="1" applyFill="1" applyBorder="1" applyAlignment="1">
      <alignment horizontal="right"/>
    </xf>
    <xf numFmtId="0" fontId="0" fillId="2" borderId="16" xfId="0" applyFill="1" applyBorder="1" applyAlignment="1">
      <alignment horizontal="center" wrapText="1"/>
    </xf>
    <xf numFmtId="0" fontId="1" fillId="2" borderId="16" xfId="0" applyFont="1" applyFill="1" applyBorder="1" applyAlignment="1">
      <alignment horizontal="center"/>
    </xf>
    <xf numFmtId="0" fontId="0" fillId="2" borderId="16" xfId="0" applyFill="1" applyBorder="1" applyAlignment="1">
      <alignment horizontal="center"/>
    </xf>
    <xf numFmtId="0" fontId="1" fillId="2" borderId="20" xfId="0" applyFont="1" applyFill="1" applyBorder="1" applyAlignment="1" applyProtection="1">
      <alignment horizontal="left" vertical="top" wrapText="1"/>
      <protection locked="0"/>
    </xf>
    <xf numFmtId="0" fontId="1" fillId="2" borderId="21" xfId="0" applyFont="1" applyFill="1" applyBorder="1" applyAlignment="1" applyProtection="1">
      <alignment horizontal="left" vertical="top" wrapText="1"/>
      <protection locked="0"/>
    </xf>
    <xf numFmtId="0" fontId="1" fillId="2" borderId="22" xfId="0" applyFont="1" applyFill="1" applyBorder="1" applyAlignment="1" applyProtection="1">
      <alignment horizontal="left" vertical="top" wrapText="1"/>
      <protection locked="0"/>
    </xf>
    <xf numFmtId="0" fontId="1" fillId="2" borderId="23"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24" xfId="0" applyFont="1" applyFill="1" applyBorder="1" applyAlignment="1" applyProtection="1">
      <alignment horizontal="left" vertical="top" wrapText="1"/>
      <protection locked="0"/>
    </xf>
    <xf numFmtId="0" fontId="1" fillId="2" borderId="25" xfId="0" applyFont="1" applyFill="1" applyBorder="1" applyAlignment="1" applyProtection="1">
      <alignment horizontal="left" vertical="top" wrapText="1"/>
      <protection locked="0"/>
    </xf>
    <xf numFmtId="0" fontId="1" fillId="2" borderId="16" xfId="0" applyFont="1" applyFill="1" applyBorder="1" applyAlignment="1" applyProtection="1">
      <alignment horizontal="left" vertical="top" wrapText="1"/>
      <protection locked="0"/>
    </xf>
    <xf numFmtId="0" fontId="1" fillId="2" borderId="26" xfId="0" applyFont="1" applyFill="1" applyBorder="1" applyAlignment="1" applyProtection="1">
      <alignment horizontal="left" vertical="top" wrapText="1"/>
      <protection locked="0"/>
    </xf>
    <xf numFmtId="0" fontId="0" fillId="2" borderId="17" xfId="0" applyFill="1" applyBorder="1" applyAlignment="1" applyProtection="1">
      <alignment horizontal="left"/>
      <protection locked="0"/>
    </xf>
    <xf numFmtId="0" fontId="0" fillId="2" borderId="18" xfId="0" applyFill="1" applyBorder="1" applyAlignment="1" applyProtection="1">
      <alignment horizontal="left"/>
      <protection locked="0"/>
    </xf>
    <xf numFmtId="0" fontId="0" fillId="2" borderId="19" xfId="0" applyFill="1" applyBorder="1" applyAlignment="1" applyProtection="1">
      <alignment horizontal="left"/>
      <protection locked="0"/>
    </xf>
    <xf numFmtId="0" fontId="0" fillId="2" borderId="13" xfId="0" applyFill="1" applyBorder="1" applyAlignment="1" applyProtection="1">
      <alignment horizontal="left"/>
      <protection locked="0"/>
    </xf>
    <xf numFmtId="0" fontId="0" fillId="2" borderId="14" xfId="0" applyFill="1" applyBorder="1" applyAlignment="1" applyProtection="1">
      <alignment horizontal="left"/>
      <protection locked="0"/>
    </xf>
    <xf numFmtId="0" fontId="0" fillId="2" borderId="15" xfId="0" applyFill="1" applyBorder="1" applyAlignment="1" applyProtection="1">
      <alignment horizontal="left"/>
      <protection locked="0"/>
    </xf>
    <xf numFmtId="0" fontId="0" fillId="2" borderId="28" xfId="0" applyFill="1" applyBorder="1" applyAlignment="1" applyProtection="1">
      <alignment horizontal="left"/>
      <protection locked="0"/>
    </xf>
    <xf numFmtId="0" fontId="0" fillId="2" borderId="29" xfId="0" applyFill="1" applyBorder="1" applyAlignment="1" applyProtection="1">
      <alignment horizontal="left"/>
      <protection locked="0"/>
    </xf>
    <xf numFmtId="0" fontId="1" fillId="2" borderId="17" xfId="3" applyFill="1" applyBorder="1" applyProtection="1">
      <protection locked="0"/>
    </xf>
    <xf numFmtId="0" fontId="1" fillId="2" borderId="18" xfId="3" applyFill="1" applyBorder="1" applyProtection="1">
      <protection locked="0"/>
    </xf>
    <xf numFmtId="0" fontId="1" fillId="2" borderId="19" xfId="3" applyFill="1" applyBorder="1" applyProtection="1">
      <protection locked="0"/>
    </xf>
    <xf numFmtId="0" fontId="1" fillId="2" borderId="13" xfId="3" applyFill="1" applyBorder="1" applyProtection="1">
      <protection locked="0"/>
    </xf>
    <xf numFmtId="0" fontId="1" fillId="2" borderId="14" xfId="3" applyFill="1" applyBorder="1" applyProtection="1">
      <protection locked="0"/>
    </xf>
    <xf numFmtId="0" fontId="1" fillId="2" borderId="15" xfId="3" applyFill="1" applyBorder="1" applyProtection="1">
      <protection locked="0"/>
    </xf>
    <xf numFmtId="0" fontId="3" fillId="2" borderId="0" xfId="3" applyFont="1" applyFill="1" applyAlignment="1">
      <alignment horizontal="left"/>
    </xf>
    <xf numFmtId="0" fontId="1" fillId="2" borderId="0" xfId="3" applyFill="1" applyAlignment="1">
      <alignment horizontal="center"/>
    </xf>
    <xf numFmtId="0" fontId="1" fillId="2" borderId="27" xfId="3" applyFill="1" applyBorder="1" applyProtection="1">
      <protection locked="0"/>
    </xf>
    <xf numFmtId="0" fontId="1" fillId="2" borderId="28" xfId="3" applyFill="1" applyBorder="1" applyProtection="1">
      <protection locked="0"/>
    </xf>
    <xf numFmtId="0" fontId="1" fillId="2" borderId="29" xfId="3" applyFill="1" applyBorder="1" applyProtection="1">
      <protection locked="0"/>
    </xf>
    <xf numFmtId="0" fontId="21" fillId="2" borderId="0" xfId="0" applyFont="1" applyFill="1" applyAlignment="1">
      <alignment horizontal="center" vertical="center"/>
    </xf>
    <xf numFmtId="0" fontId="1" fillId="2" borderId="48" xfId="0" applyFont="1" applyFill="1" applyBorder="1" applyAlignment="1" applyProtection="1">
      <alignment horizontal="center" vertical="top" wrapText="1"/>
      <protection locked="0"/>
    </xf>
    <xf numFmtId="0" fontId="1" fillId="2" borderId="49" xfId="0" applyFont="1" applyFill="1" applyBorder="1" applyAlignment="1" applyProtection="1">
      <alignment horizontal="center" vertical="top" wrapText="1"/>
      <protection locked="0"/>
    </xf>
    <xf numFmtId="0" fontId="1" fillId="2" borderId="50" xfId="0" applyFont="1" applyFill="1" applyBorder="1" applyAlignment="1" applyProtection="1">
      <alignment horizontal="center" vertical="top" wrapText="1"/>
      <protection locked="0"/>
    </xf>
    <xf numFmtId="0" fontId="1" fillId="2" borderId="51" xfId="0" applyFont="1" applyFill="1" applyBorder="1" applyAlignment="1" applyProtection="1">
      <alignment horizontal="center" vertical="top" wrapText="1"/>
      <protection locked="0"/>
    </xf>
    <xf numFmtId="0" fontId="1" fillId="2" borderId="0" xfId="0" applyFont="1" applyFill="1" applyAlignment="1" applyProtection="1">
      <alignment horizontal="center" vertical="top" wrapText="1"/>
      <protection locked="0"/>
    </xf>
    <xf numFmtId="0" fontId="1" fillId="2" borderId="52" xfId="0" applyFont="1" applyFill="1" applyBorder="1" applyAlignment="1" applyProtection="1">
      <alignment horizontal="center" vertical="top" wrapText="1"/>
      <protection locked="0"/>
    </xf>
    <xf numFmtId="0" fontId="1" fillId="2" borderId="53" xfId="0" applyFont="1" applyFill="1" applyBorder="1" applyAlignment="1" applyProtection="1">
      <alignment horizontal="center" vertical="top" wrapText="1"/>
      <protection locked="0"/>
    </xf>
    <xf numFmtId="0" fontId="1" fillId="2" borderId="47" xfId="0" applyFont="1" applyFill="1" applyBorder="1" applyAlignment="1" applyProtection="1">
      <alignment horizontal="center" vertical="top" wrapText="1"/>
      <protection locked="0"/>
    </xf>
    <xf numFmtId="0" fontId="1" fillId="2" borderId="54" xfId="0" applyFont="1" applyFill="1" applyBorder="1" applyAlignment="1" applyProtection="1">
      <alignment horizontal="center" vertical="top" wrapText="1"/>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0" xfId="0" applyAlignment="1" applyProtection="1">
      <alignment horizontal="center"/>
      <protection locked="0"/>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26" xfId="0" applyBorder="1" applyAlignment="1" applyProtection="1">
      <alignment horizontal="center"/>
      <protection locked="0"/>
    </xf>
    <xf numFmtId="0" fontId="1" fillId="2" borderId="47" xfId="0" applyFont="1" applyFill="1" applyBorder="1" applyAlignment="1">
      <alignment horizontal="center"/>
    </xf>
    <xf numFmtId="0" fontId="0" fillId="0" borderId="21" xfId="0" applyBorder="1" applyProtection="1">
      <protection locked="0"/>
    </xf>
    <xf numFmtId="0" fontId="0" fillId="0" borderId="22" xfId="0" applyBorder="1" applyProtection="1">
      <protection locked="0"/>
    </xf>
    <xf numFmtId="0" fontId="0" fillId="0" borderId="23" xfId="0" applyBorder="1" applyProtection="1">
      <protection locked="0"/>
    </xf>
    <xf numFmtId="0" fontId="0" fillId="0" borderId="0" xfId="0" applyProtection="1">
      <protection locked="0"/>
    </xf>
    <xf numFmtId="0" fontId="0" fillId="0" borderId="24" xfId="0" applyBorder="1" applyProtection="1">
      <protection locked="0"/>
    </xf>
    <xf numFmtId="0" fontId="0" fillId="0" borderId="25" xfId="0" applyBorder="1" applyProtection="1">
      <protection locked="0"/>
    </xf>
    <xf numFmtId="0" fontId="0" fillId="0" borderId="16" xfId="0" applyBorder="1" applyProtection="1">
      <protection locked="0"/>
    </xf>
    <xf numFmtId="0" fontId="0" fillId="0" borderId="26" xfId="0" applyBorder="1" applyProtection="1">
      <protection locked="0"/>
    </xf>
    <xf numFmtId="0" fontId="0" fillId="2" borderId="0" xfId="0" applyFill="1" applyAlignment="1" applyProtection="1">
      <alignment horizontal="left" vertical="top" wrapText="1"/>
      <protection locked="0"/>
    </xf>
    <xf numFmtId="0" fontId="3" fillId="2" borderId="0" xfId="0" applyFont="1" applyFill="1" applyAlignment="1">
      <alignment horizontal="center" vertical="top" wrapText="1"/>
    </xf>
  </cellXfs>
  <cellStyles count="4">
    <cellStyle name="Currency" xfId="1" builtinId="4"/>
    <cellStyle name="Normal" xfId="0" builtinId="0"/>
    <cellStyle name="Normal 2" xfId="3" xr:uid="{62B78B4B-D5BC-47C6-8073-271DCDB42995}"/>
    <cellStyle name="Percent" xfId="2" builtinId="5"/>
  </cellStyles>
  <dxfs count="36">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condense val="0"/>
        <extend val="0"/>
        <color indexed="10"/>
      </font>
    </dxf>
    <dxf>
      <font>
        <b/>
        <i val="0"/>
        <condense val="0"/>
        <extend val="0"/>
        <color indexed="10"/>
      </font>
    </dxf>
    <dxf>
      <font>
        <b/>
        <i val="0"/>
        <condense val="0"/>
        <extend val="0"/>
        <color indexed="11"/>
      </font>
    </dxf>
    <dxf>
      <font>
        <condense val="0"/>
        <extend val="0"/>
        <color indexed="10"/>
      </font>
    </dxf>
    <dxf>
      <font>
        <b/>
        <i val="0"/>
        <condense val="0"/>
        <extend val="0"/>
        <color indexed="10"/>
      </font>
    </dxf>
    <dxf>
      <font>
        <b/>
        <i val="0"/>
        <condense val="0"/>
        <extend val="0"/>
        <color indexed="11"/>
      </font>
    </dxf>
    <dxf>
      <font>
        <condense val="0"/>
        <extend val="0"/>
        <color indexed="10"/>
      </font>
    </dxf>
    <dxf>
      <font>
        <b/>
        <i val="0"/>
        <condense val="0"/>
        <extend val="0"/>
        <color indexed="10"/>
      </font>
    </dxf>
    <dxf>
      <font>
        <b/>
        <i val="0"/>
        <condense val="0"/>
        <extend val="0"/>
        <color indexed="11"/>
      </font>
    </dxf>
    <dxf>
      <font>
        <condense val="0"/>
        <extend val="0"/>
        <color indexed="10"/>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CC0000"/>
      <rgbColor rgb="00333333"/>
    </indexed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1</xdr:row>
      <xdr:rowOff>38100</xdr:rowOff>
    </xdr:from>
    <xdr:to>
      <xdr:col>6</xdr:col>
      <xdr:colOff>263525</xdr:colOff>
      <xdr:row>7</xdr:row>
      <xdr:rowOff>173228</xdr:rowOff>
    </xdr:to>
    <xdr:pic>
      <xdr:nvPicPr>
        <xdr:cNvPr id="2" name="Picture 1">
          <a:extLst>
            <a:ext uri="{FF2B5EF4-FFF2-40B4-BE49-F238E27FC236}">
              <a16:creationId xmlns:a16="http://schemas.microsoft.com/office/drawing/2014/main" id="{4C8CC137-3306-FB48-9744-1B311DCA2DC0}"/>
            </a:ext>
          </a:extLst>
        </xdr:cNvPr>
        <xdr:cNvPicPr>
          <a:picLocks noChangeAspect="1"/>
        </xdr:cNvPicPr>
      </xdr:nvPicPr>
      <xdr:blipFill>
        <a:blip xmlns:r="http://schemas.openxmlformats.org/officeDocument/2006/relationships" r:embed="rId1"/>
        <a:stretch>
          <a:fillRect/>
        </a:stretch>
      </xdr:blipFill>
      <xdr:spPr>
        <a:xfrm>
          <a:off x="292100" y="228600"/>
          <a:ext cx="3162300" cy="11384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97"/>
  <sheetViews>
    <sheetView zoomScaleNormal="100" workbookViewId="0">
      <pane ySplit="2" topLeftCell="A3" activePane="bottomLeft" state="frozen"/>
      <selection pane="bottomLeft" activeCell="X85" sqref="X85"/>
    </sheetView>
  </sheetViews>
  <sheetFormatPr defaultColWidth="9.140625" defaultRowHeight="12.75"/>
  <cols>
    <col min="1" max="2" width="3.42578125" style="3" customWidth="1"/>
    <col min="3" max="3" width="5.28515625" style="4" customWidth="1"/>
    <col min="4" max="4" width="15.28515625" style="3" customWidth="1"/>
    <col min="5" max="5" width="8" style="3" customWidth="1"/>
    <col min="6" max="6" width="9.28515625" style="3" customWidth="1"/>
    <col min="7" max="7" width="1.7109375" style="3" customWidth="1"/>
    <col min="8" max="8" width="21.42578125" style="3" customWidth="1"/>
    <col min="9" max="9" width="4.85546875" style="3" customWidth="1"/>
    <col min="10" max="10" width="11.42578125" style="3" customWidth="1"/>
    <col min="11" max="12" width="9.140625" style="3"/>
    <col min="13" max="13" width="6.85546875" style="3" customWidth="1"/>
    <col min="14" max="14" width="13.28515625" style="3" customWidth="1"/>
    <col min="15" max="15" width="9.140625" style="3"/>
    <col min="16" max="17" width="3.42578125" style="3" customWidth="1"/>
    <col min="18" max="16384" width="9.140625" style="3"/>
  </cols>
  <sheetData>
    <row r="1" spans="1:16" ht="15.75" customHeight="1" thickBot="1">
      <c r="C1" s="175" t="str">
        <f>'Form Status'!C1</f>
        <v>NGen Strategic Supply Workbook v9</v>
      </c>
      <c r="D1" s="176"/>
      <c r="E1" s="176"/>
      <c r="F1" s="176"/>
    </row>
    <row r="2" spans="1:16" s="2" customFormat="1" ht="30" customHeight="1" thickTop="1">
      <c r="A2" s="10"/>
      <c r="B2" s="51"/>
      <c r="C2" s="52" t="s">
        <v>0</v>
      </c>
      <c r="D2" s="53"/>
      <c r="E2" s="53"/>
      <c r="F2" s="53"/>
      <c r="G2" s="53"/>
      <c r="H2" s="53"/>
      <c r="I2" s="53"/>
      <c r="J2" s="53"/>
      <c r="K2" s="53"/>
      <c r="L2" s="53"/>
      <c r="M2" s="53"/>
      <c r="N2" s="53"/>
      <c r="O2" s="53"/>
      <c r="P2" s="54"/>
    </row>
    <row r="3" spans="1:16">
      <c r="B3" s="40"/>
      <c r="P3" s="41"/>
    </row>
    <row r="4" spans="1:16">
      <c r="B4" s="40"/>
      <c r="C4" s="204" t="s">
        <v>1</v>
      </c>
      <c r="D4" s="204"/>
      <c r="E4" s="204"/>
      <c r="F4" s="204"/>
      <c r="G4" s="204"/>
      <c r="H4" s="204"/>
      <c r="I4" s="204"/>
      <c r="J4" s="204"/>
      <c r="K4" s="204"/>
      <c r="L4" s="204"/>
      <c r="M4" s="204"/>
      <c r="N4" s="204"/>
      <c r="O4" s="204"/>
      <c r="P4" s="41"/>
    </row>
    <row r="5" spans="1:16">
      <c r="B5" s="40"/>
      <c r="C5" s="113"/>
      <c r="D5" s="113"/>
      <c r="E5" s="113"/>
      <c r="F5" s="113"/>
      <c r="G5" s="113"/>
      <c r="H5" s="113"/>
      <c r="I5" s="113"/>
      <c r="J5" s="113"/>
      <c r="K5" s="113"/>
      <c r="L5" s="113"/>
      <c r="M5" s="113"/>
      <c r="N5" s="113"/>
      <c r="O5" s="113"/>
      <c r="P5" s="41"/>
    </row>
    <row r="6" spans="1:16">
      <c r="B6" s="40"/>
      <c r="C6" s="210" t="s">
        <v>2</v>
      </c>
      <c r="D6" s="210"/>
      <c r="E6" s="210"/>
      <c r="F6" s="210"/>
      <c r="G6" s="210"/>
      <c r="H6" s="210"/>
      <c r="I6" s="210"/>
      <c r="J6" s="210"/>
      <c r="K6" s="210"/>
      <c r="L6" s="210"/>
      <c r="M6" s="210"/>
      <c r="N6" s="210"/>
      <c r="O6" s="210"/>
      <c r="P6" s="41"/>
    </row>
    <row r="7" spans="1:16">
      <c r="B7" s="40"/>
      <c r="C7" s="113"/>
      <c r="D7" s="113"/>
      <c r="E7" s="113"/>
      <c r="F7" s="113"/>
      <c r="G7" s="113"/>
      <c r="H7" s="113"/>
      <c r="I7" s="113"/>
      <c r="J7" s="113"/>
      <c r="K7" s="113"/>
      <c r="L7" s="113"/>
      <c r="M7" s="113"/>
      <c r="N7" s="113"/>
      <c r="O7" s="113"/>
      <c r="P7" s="41"/>
    </row>
    <row r="8" spans="1:16" ht="15.75">
      <c r="B8" s="57"/>
      <c r="C8" s="7" t="s">
        <v>3</v>
      </c>
      <c r="D8" s="8"/>
      <c r="E8" s="8"/>
      <c r="F8" s="8"/>
      <c r="G8" s="8"/>
      <c r="H8" s="8"/>
      <c r="I8" s="8"/>
      <c r="J8" s="8"/>
      <c r="K8" s="8"/>
      <c r="L8" s="8"/>
      <c r="M8" s="8"/>
      <c r="N8" s="8"/>
      <c r="O8" s="8"/>
      <c r="P8" s="58"/>
    </row>
    <row r="9" spans="1:16" ht="13.5" thickBot="1">
      <c r="B9" s="40"/>
      <c r="C9" s="113"/>
      <c r="D9" s="113"/>
      <c r="E9" s="113"/>
      <c r="F9" s="113"/>
      <c r="G9" s="113"/>
      <c r="H9" s="113"/>
      <c r="I9" s="113"/>
      <c r="J9" s="113"/>
      <c r="K9" s="113"/>
      <c r="L9" s="113"/>
      <c r="M9" s="113"/>
      <c r="N9" s="113"/>
      <c r="O9" s="113"/>
      <c r="P9" s="41"/>
    </row>
    <row r="10" spans="1:16" ht="13.5" thickBot="1">
      <c r="B10" s="40"/>
      <c r="C10" s="113" t="s">
        <v>4</v>
      </c>
      <c r="D10" s="113"/>
      <c r="E10" s="113"/>
      <c r="F10" s="59"/>
      <c r="G10" s="113"/>
      <c r="H10" s="113" t="s">
        <v>5</v>
      </c>
      <c r="I10" s="113"/>
      <c r="J10" s="113"/>
      <c r="K10" s="113"/>
      <c r="L10" s="113"/>
      <c r="M10" s="113"/>
      <c r="N10" s="113"/>
      <c r="O10" s="113"/>
      <c r="P10" s="41"/>
    </row>
    <row r="11" spans="1:16" ht="8.1" customHeight="1" thickBot="1">
      <c r="B11" s="40"/>
      <c r="C11" s="113"/>
      <c r="D11" s="113"/>
      <c r="E11" s="113"/>
      <c r="F11" s="113"/>
      <c r="G11" s="113"/>
      <c r="H11" s="113"/>
      <c r="I11" s="113"/>
      <c r="J11" s="113"/>
      <c r="K11" s="113"/>
      <c r="L11" s="113"/>
      <c r="M11" s="113"/>
      <c r="N11" s="113"/>
      <c r="O11" s="113"/>
      <c r="P11" s="41"/>
    </row>
    <row r="12" spans="1:16" ht="15.75" thickBot="1">
      <c r="B12" s="40"/>
      <c r="C12" s="113" t="s">
        <v>6</v>
      </c>
      <c r="D12" s="113"/>
      <c r="E12" s="113"/>
      <c r="F12" s="113"/>
      <c r="G12" s="113"/>
      <c r="H12" s="60"/>
      <c r="I12" s="29" t="s">
        <v>7</v>
      </c>
      <c r="J12" s="113" t="s">
        <v>8</v>
      </c>
      <c r="K12" s="113"/>
      <c r="L12" s="113"/>
      <c r="M12" s="113"/>
      <c r="N12" s="113"/>
      <c r="O12" s="113"/>
      <c r="P12" s="41"/>
    </row>
    <row r="13" spans="1:16">
      <c r="B13" s="40"/>
      <c r="C13" s="113"/>
      <c r="D13" s="113"/>
      <c r="E13" s="113"/>
      <c r="F13" s="113"/>
      <c r="G13" s="113"/>
      <c r="H13" s="113"/>
      <c r="I13" s="113"/>
      <c r="J13" s="113"/>
      <c r="K13" s="113"/>
      <c r="L13" s="113"/>
      <c r="M13" s="113"/>
      <c r="N13" s="113"/>
      <c r="O13" s="113"/>
      <c r="P13" s="41"/>
    </row>
    <row r="14" spans="1:16" ht="15.75">
      <c r="B14" s="57"/>
      <c r="C14" s="7" t="s">
        <v>9</v>
      </c>
      <c r="D14" s="8"/>
      <c r="E14" s="8"/>
      <c r="F14" s="8"/>
      <c r="G14" s="8"/>
      <c r="H14" s="8"/>
      <c r="I14" s="8"/>
      <c r="J14" s="8"/>
      <c r="K14" s="8"/>
      <c r="L14" s="8"/>
      <c r="M14" s="8"/>
      <c r="N14" s="8"/>
      <c r="O14" s="8"/>
      <c r="P14" s="58"/>
    </row>
    <row r="15" spans="1:16">
      <c r="B15" s="40"/>
      <c r="P15" s="41"/>
    </row>
    <row r="16" spans="1:16" ht="42" customHeight="1" thickBot="1">
      <c r="B16" s="40"/>
      <c r="C16" s="210" t="s">
        <v>10</v>
      </c>
      <c r="D16" s="210"/>
      <c r="E16" s="210"/>
      <c r="F16" s="210"/>
      <c r="G16" s="210"/>
      <c r="H16" s="210"/>
      <c r="I16" s="210"/>
      <c r="J16" s="210"/>
      <c r="K16" s="210"/>
      <c r="L16" s="210"/>
      <c r="M16" s="210"/>
      <c r="N16" s="210"/>
      <c r="O16" s="210"/>
      <c r="P16" s="41"/>
    </row>
    <row r="17" spans="2:16" ht="80.25" customHeight="1" thickBot="1">
      <c r="B17" s="40"/>
      <c r="D17" s="35" t="s">
        <v>11</v>
      </c>
      <c r="E17" s="210" t="s">
        <v>12</v>
      </c>
      <c r="F17" s="210"/>
      <c r="G17" s="210"/>
      <c r="H17" s="210"/>
      <c r="K17" s="207" t="s">
        <v>171</v>
      </c>
      <c r="L17" s="208"/>
      <c r="P17" s="41"/>
    </row>
    <row r="18" spans="2:16">
      <c r="B18" s="40"/>
      <c r="P18" s="41"/>
    </row>
    <row r="19" spans="2:16" ht="15.75">
      <c r="B19" s="57"/>
      <c r="C19" s="7" t="s">
        <v>13</v>
      </c>
      <c r="D19" s="8"/>
      <c r="E19" s="8"/>
      <c r="F19" s="8"/>
      <c r="G19" s="8"/>
      <c r="H19" s="8"/>
      <c r="I19" s="8"/>
      <c r="J19" s="8"/>
      <c r="K19" s="8"/>
      <c r="L19" s="8"/>
      <c r="M19" s="8"/>
      <c r="N19" s="8"/>
      <c r="O19" s="8"/>
      <c r="P19" s="58"/>
    </row>
    <row r="20" spans="2:16">
      <c r="B20" s="40"/>
      <c r="P20" s="41"/>
    </row>
    <row r="21" spans="2:16">
      <c r="B21" s="40"/>
      <c r="C21" s="99" t="s">
        <v>145</v>
      </c>
      <c r="D21" s="100"/>
      <c r="E21" s="100"/>
      <c r="F21" s="100"/>
      <c r="G21" s="100"/>
      <c r="H21" s="100"/>
      <c r="I21" s="100"/>
      <c r="J21" s="100"/>
      <c r="K21" s="100"/>
      <c r="L21" s="100"/>
      <c r="P21" s="41"/>
    </row>
    <row r="22" spans="2:16">
      <c r="B22" s="40"/>
      <c r="P22" s="41"/>
    </row>
    <row r="23" spans="2:16">
      <c r="B23" s="40"/>
      <c r="C23" s="206" t="s">
        <v>14</v>
      </c>
      <c r="D23" s="206"/>
      <c r="O23" s="189" t="s">
        <v>180</v>
      </c>
      <c r="P23" s="41"/>
    </row>
    <row r="24" spans="2:16" ht="53.25" customHeight="1">
      <c r="B24" s="40"/>
      <c r="C24" s="205" t="s">
        <v>154</v>
      </c>
      <c r="D24" s="205"/>
      <c r="E24" s="205"/>
      <c r="F24" s="205"/>
      <c r="G24" s="205"/>
      <c r="H24" s="205"/>
      <c r="I24" s="205"/>
      <c r="J24" s="205"/>
      <c r="K24" s="205"/>
      <c r="L24" s="205"/>
      <c r="M24" s="205"/>
      <c r="N24" s="205"/>
      <c r="O24" s="205"/>
      <c r="P24" s="41"/>
    </row>
    <row r="25" spans="2:16" ht="8.1" customHeight="1">
      <c r="B25" s="40"/>
      <c r="P25" s="41"/>
    </row>
    <row r="26" spans="2:16">
      <c r="B26" s="40"/>
      <c r="C26" s="206" t="s">
        <v>15</v>
      </c>
      <c r="D26" s="206"/>
      <c r="E26" s="206"/>
      <c r="F26" s="206"/>
      <c r="G26" s="206"/>
      <c r="H26" s="206"/>
      <c r="I26" s="206"/>
      <c r="O26" s="189" t="s">
        <v>181</v>
      </c>
      <c r="P26" s="41"/>
    </row>
    <row r="27" spans="2:16" ht="43.5" customHeight="1">
      <c r="B27" s="40"/>
      <c r="C27" s="205" t="s">
        <v>141</v>
      </c>
      <c r="D27" s="205"/>
      <c r="E27" s="205"/>
      <c r="F27" s="205"/>
      <c r="G27" s="205"/>
      <c r="H27" s="205"/>
      <c r="I27" s="205"/>
      <c r="J27" s="205"/>
      <c r="K27" s="205"/>
      <c r="L27" s="205"/>
      <c r="M27" s="205"/>
      <c r="N27" s="205"/>
      <c r="O27" s="205"/>
      <c r="P27" s="41"/>
    </row>
    <row r="28" spans="2:16" ht="8.1" customHeight="1">
      <c r="B28" s="40"/>
      <c r="P28" s="41"/>
    </row>
    <row r="29" spans="2:16">
      <c r="B29" s="40"/>
      <c r="C29" s="97" t="s">
        <v>16</v>
      </c>
      <c r="D29" s="97"/>
      <c r="E29"/>
      <c r="O29" s="189" t="s">
        <v>182</v>
      </c>
      <c r="P29" s="41"/>
    </row>
    <row r="30" spans="2:16" ht="41.25" customHeight="1">
      <c r="B30" s="40"/>
      <c r="C30" s="205" t="s">
        <v>147</v>
      </c>
      <c r="D30" s="205"/>
      <c r="E30" s="205"/>
      <c r="F30" s="205"/>
      <c r="G30" s="205"/>
      <c r="H30" s="205"/>
      <c r="I30" s="205"/>
      <c r="J30" s="205"/>
      <c r="K30" s="205"/>
      <c r="L30" s="205"/>
      <c r="M30" s="205"/>
      <c r="N30" s="205"/>
      <c r="O30" s="205"/>
      <c r="P30" s="41"/>
    </row>
    <row r="31" spans="2:16" ht="8.1" customHeight="1">
      <c r="B31" s="40"/>
      <c r="P31" s="41"/>
    </row>
    <row r="32" spans="2:16">
      <c r="B32" s="40"/>
      <c r="C32" s="206" t="s">
        <v>17</v>
      </c>
      <c r="D32" s="206"/>
      <c r="E32" s="206"/>
      <c r="O32" s="189" t="s">
        <v>183</v>
      </c>
      <c r="P32" s="41"/>
    </row>
    <row r="33" spans="2:16">
      <c r="B33" s="40"/>
      <c r="C33" s="205" t="s">
        <v>142</v>
      </c>
      <c r="D33" s="205"/>
      <c r="E33" s="205"/>
      <c r="F33" s="205"/>
      <c r="G33" s="205"/>
      <c r="H33" s="205"/>
      <c r="I33" s="205"/>
      <c r="J33" s="205"/>
      <c r="K33" s="205"/>
      <c r="L33" s="205"/>
      <c r="M33" s="205"/>
      <c r="N33" s="205"/>
      <c r="O33" s="205"/>
      <c r="P33" s="41"/>
    </row>
    <row r="34" spans="2:16" ht="8.1" customHeight="1">
      <c r="B34" s="40"/>
      <c r="P34" s="41"/>
    </row>
    <row r="35" spans="2:16">
      <c r="B35" s="40"/>
      <c r="C35" s="206" t="s">
        <v>18</v>
      </c>
      <c r="D35" s="206"/>
      <c r="E35" s="206"/>
      <c r="O35" s="189" t="s">
        <v>184</v>
      </c>
      <c r="P35" s="41"/>
    </row>
    <row r="36" spans="2:16" ht="43.15" customHeight="1">
      <c r="B36" s="40"/>
      <c r="C36" s="205" t="s">
        <v>136</v>
      </c>
      <c r="D36" s="205"/>
      <c r="E36" s="205"/>
      <c r="F36" s="205"/>
      <c r="G36" s="205"/>
      <c r="H36" s="205"/>
      <c r="I36" s="205"/>
      <c r="J36" s="205"/>
      <c r="K36" s="205"/>
      <c r="L36" s="205"/>
      <c r="M36" s="205"/>
      <c r="N36" s="205"/>
      <c r="O36" s="205"/>
      <c r="P36" s="41"/>
    </row>
    <row r="37" spans="2:16" ht="8.1" customHeight="1">
      <c r="B37" s="40"/>
      <c r="P37" s="41"/>
    </row>
    <row r="38" spans="2:16">
      <c r="B38" s="40"/>
      <c r="C38" s="206" t="s">
        <v>19</v>
      </c>
      <c r="D38" s="206"/>
      <c r="E38" s="206"/>
      <c r="O38" s="189" t="s">
        <v>183</v>
      </c>
      <c r="P38" s="41"/>
    </row>
    <row r="39" spans="2:16">
      <c r="B39" s="40"/>
      <c r="C39" s="205" t="s">
        <v>143</v>
      </c>
      <c r="D39" s="205"/>
      <c r="E39" s="205"/>
      <c r="F39" s="205"/>
      <c r="G39" s="205"/>
      <c r="H39" s="205"/>
      <c r="I39" s="205"/>
      <c r="J39" s="205"/>
      <c r="K39" s="205"/>
      <c r="L39" s="205"/>
      <c r="M39" s="205"/>
      <c r="N39" s="205"/>
      <c r="O39" s="205"/>
      <c r="P39" s="41"/>
    </row>
    <row r="40" spans="2:16" ht="8.1" customHeight="1">
      <c r="B40" s="40"/>
      <c r="P40" s="41"/>
    </row>
    <row r="41" spans="2:16">
      <c r="B41" s="40"/>
      <c r="C41" s="206" t="s">
        <v>20</v>
      </c>
      <c r="D41" s="206"/>
      <c r="E41" s="206"/>
      <c r="O41" s="189" t="s">
        <v>183</v>
      </c>
      <c r="P41" s="41"/>
    </row>
    <row r="42" spans="2:16" ht="28.5" customHeight="1">
      <c r="B42" s="40"/>
      <c r="C42" s="205" t="s">
        <v>21</v>
      </c>
      <c r="D42" s="205"/>
      <c r="E42" s="205"/>
      <c r="F42" s="205"/>
      <c r="G42" s="205"/>
      <c r="H42" s="205"/>
      <c r="I42" s="205"/>
      <c r="J42" s="205"/>
      <c r="K42" s="205"/>
      <c r="L42" s="205"/>
      <c r="M42" s="205"/>
      <c r="N42" s="205"/>
      <c r="O42" s="205"/>
      <c r="P42" s="41"/>
    </row>
    <row r="43" spans="2:16" ht="8.1" customHeight="1">
      <c r="B43" s="40"/>
      <c r="P43" s="41"/>
    </row>
    <row r="44" spans="2:16">
      <c r="B44" s="40"/>
      <c r="C44" s="206" t="s">
        <v>164</v>
      </c>
      <c r="D44" s="206"/>
      <c r="E44" s="206"/>
      <c r="O44" s="189" t="s">
        <v>185</v>
      </c>
      <c r="P44" s="41"/>
    </row>
    <row r="45" spans="2:16" ht="43.15" customHeight="1">
      <c r="B45" s="40"/>
      <c r="C45" s="205" t="s">
        <v>165</v>
      </c>
      <c r="D45" s="205"/>
      <c r="E45" s="205"/>
      <c r="F45" s="205"/>
      <c r="G45" s="205"/>
      <c r="H45" s="205"/>
      <c r="I45" s="205"/>
      <c r="J45" s="205"/>
      <c r="K45" s="205"/>
      <c r="L45" s="205"/>
      <c r="M45" s="205"/>
      <c r="N45" s="205"/>
      <c r="O45" s="205"/>
      <c r="P45" s="41"/>
    </row>
    <row r="46" spans="2:16" ht="8.1" customHeight="1">
      <c r="B46" s="40"/>
      <c r="P46" s="41"/>
    </row>
    <row r="47" spans="2:16">
      <c r="B47" s="40"/>
      <c r="C47" s="206" t="s">
        <v>166</v>
      </c>
      <c r="D47" s="206"/>
      <c r="E47" s="206"/>
      <c r="O47" s="189" t="s">
        <v>183</v>
      </c>
      <c r="P47" s="41"/>
    </row>
    <row r="48" spans="2:16" ht="15" customHeight="1">
      <c r="B48" s="40"/>
      <c r="C48" s="205" t="s">
        <v>118</v>
      </c>
      <c r="D48" s="205"/>
      <c r="E48" s="205"/>
      <c r="F48" s="205"/>
      <c r="G48" s="205"/>
      <c r="H48" s="205"/>
      <c r="I48" s="205"/>
      <c r="J48" s="205"/>
      <c r="K48" s="205"/>
      <c r="L48" s="205"/>
      <c r="M48" s="205"/>
      <c r="N48" s="205"/>
      <c r="O48" s="205"/>
      <c r="P48" s="41"/>
    </row>
    <row r="49" spans="2:16" ht="8.1" customHeight="1">
      <c r="B49" s="40"/>
      <c r="P49" s="41"/>
    </row>
    <row r="50" spans="2:16">
      <c r="B50" s="40"/>
      <c r="C50" s="206" t="s">
        <v>167</v>
      </c>
      <c r="D50" s="206"/>
      <c r="E50" s="206"/>
      <c r="O50" s="189" t="s">
        <v>183</v>
      </c>
      <c r="P50" s="41"/>
    </row>
    <row r="51" spans="2:16" ht="29.25" customHeight="1">
      <c r="B51" s="40"/>
      <c r="C51" s="205" t="s">
        <v>22</v>
      </c>
      <c r="D51" s="205"/>
      <c r="E51" s="205"/>
      <c r="F51" s="205"/>
      <c r="G51" s="205"/>
      <c r="H51" s="205"/>
      <c r="I51" s="205"/>
      <c r="J51" s="205"/>
      <c r="K51" s="205"/>
      <c r="L51" s="205"/>
      <c r="M51" s="205"/>
      <c r="N51" s="205"/>
      <c r="O51" s="205"/>
      <c r="P51" s="41"/>
    </row>
    <row r="52" spans="2:16" ht="8.1" customHeight="1">
      <c r="B52" s="40"/>
      <c r="P52" s="41"/>
    </row>
    <row r="53" spans="2:16">
      <c r="B53" s="40"/>
      <c r="C53" s="206" t="s">
        <v>168</v>
      </c>
      <c r="D53" s="206"/>
      <c r="E53" s="206"/>
      <c r="O53" s="189" t="s">
        <v>182</v>
      </c>
      <c r="P53" s="41"/>
    </row>
    <row r="54" spans="2:16" ht="55.5" customHeight="1">
      <c r="B54" s="40"/>
      <c r="C54" s="205" t="s">
        <v>153</v>
      </c>
      <c r="D54" s="205"/>
      <c r="E54" s="205"/>
      <c r="F54" s="205"/>
      <c r="G54" s="205"/>
      <c r="H54" s="205"/>
      <c r="I54" s="205"/>
      <c r="J54" s="205"/>
      <c r="K54" s="205"/>
      <c r="L54" s="205"/>
      <c r="M54" s="205"/>
      <c r="N54" s="205"/>
      <c r="O54" s="205"/>
      <c r="P54" s="41"/>
    </row>
    <row r="55" spans="2:16" ht="8.1" customHeight="1">
      <c r="B55" s="40"/>
      <c r="P55" s="41"/>
    </row>
    <row r="56" spans="2:16">
      <c r="B56" s="40"/>
      <c r="C56" s="206" t="s">
        <v>169</v>
      </c>
      <c r="D56" s="206"/>
      <c r="E56" s="206"/>
      <c r="O56" s="189" t="s">
        <v>183</v>
      </c>
      <c r="P56" s="41"/>
    </row>
    <row r="57" spans="2:16" ht="54.75" customHeight="1">
      <c r="B57" s="40"/>
      <c r="C57" s="205" t="s">
        <v>170</v>
      </c>
      <c r="D57" s="205"/>
      <c r="E57" s="205"/>
      <c r="F57" s="205"/>
      <c r="G57" s="205"/>
      <c r="H57" s="205"/>
      <c r="I57" s="205"/>
      <c r="J57" s="205"/>
      <c r="K57" s="205"/>
      <c r="L57" s="205"/>
      <c r="M57" s="205"/>
      <c r="N57" s="205"/>
      <c r="O57" s="205"/>
      <c r="P57" s="41"/>
    </row>
    <row r="58" spans="2:16" ht="8.1" customHeight="1">
      <c r="B58" s="40"/>
      <c r="P58" s="41"/>
    </row>
    <row r="59" spans="2:16">
      <c r="B59" s="40"/>
      <c r="P59" s="41"/>
    </row>
    <row r="60" spans="2:16" ht="15.75">
      <c r="B60" s="57"/>
      <c r="C60" s="7" t="s">
        <v>23</v>
      </c>
      <c r="D60" s="8"/>
      <c r="E60" s="8"/>
      <c r="F60" s="8"/>
      <c r="G60" s="8"/>
      <c r="H60" s="8"/>
      <c r="I60" s="8"/>
      <c r="J60" s="8"/>
      <c r="K60" s="8"/>
      <c r="L60" s="8"/>
      <c r="M60" s="8"/>
      <c r="N60" s="8"/>
      <c r="O60" s="8"/>
      <c r="P60" s="58"/>
    </row>
    <row r="61" spans="2:16">
      <c r="B61" s="40"/>
      <c r="P61" s="41"/>
    </row>
    <row r="62" spans="2:16">
      <c r="B62" s="40"/>
      <c r="C62" s="98" t="s">
        <v>146</v>
      </c>
      <c r="D62"/>
      <c r="E62"/>
      <c r="F62"/>
      <c r="G62"/>
      <c r="H62"/>
      <c r="I62"/>
      <c r="J62"/>
      <c r="O62" s="189" t="s">
        <v>186</v>
      </c>
      <c r="P62" s="41"/>
    </row>
    <row r="63" spans="2:16">
      <c r="B63" s="40"/>
      <c r="P63" s="41"/>
    </row>
    <row r="64" spans="2:16" ht="18.75" customHeight="1">
      <c r="B64" s="40"/>
      <c r="D64" s="205" t="s">
        <v>25</v>
      </c>
      <c r="E64" s="205"/>
      <c r="F64" s="205"/>
      <c r="G64" s="205"/>
      <c r="H64" s="205"/>
      <c r="I64" s="205"/>
      <c r="J64" s="205"/>
      <c r="K64" s="205"/>
      <c r="L64" s="205"/>
      <c r="M64" s="205"/>
      <c r="N64" s="205"/>
      <c r="O64" s="205"/>
      <c r="P64" s="41"/>
    </row>
    <row r="65" spans="2:16" ht="18.75" customHeight="1">
      <c r="B65" s="40"/>
      <c r="D65" s="205" t="s">
        <v>24</v>
      </c>
      <c r="E65" s="205"/>
      <c r="F65" s="205"/>
      <c r="G65" s="205"/>
      <c r="H65" s="205"/>
      <c r="I65" s="205"/>
      <c r="J65" s="205"/>
      <c r="K65" s="205"/>
      <c r="L65" s="205"/>
      <c r="M65" s="205"/>
      <c r="N65" s="205"/>
      <c r="O65" s="205"/>
      <c r="P65" s="41"/>
    </row>
    <row r="66" spans="2:16" ht="26.25" customHeight="1">
      <c r="B66" s="40"/>
      <c r="D66" s="205" t="s">
        <v>120</v>
      </c>
      <c r="E66" s="205"/>
      <c r="F66" s="205"/>
      <c r="G66" s="205"/>
      <c r="H66" s="205"/>
      <c r="I66" s="205"/>
      <c r="J66" s="205"/>
      <c r="K66" s="205"/>
      <c r="L66" s="205"/>
      <c r="M66" s="205"/>
      <c r="N66" s="205"/>
      <c r="O66" s="205"/>
      <c r="P66" s="41"/>
    </row>
    <row r="67" spans="2:16" ht="15.75" customHeight="1">
      <c r="B67" s="40"/>
      <c r="D67" s="209" t="s">
        <v>119</v>
      </c>
      <c r="E67" s="209"/>
      <c r="F67" s="209"/>
      <c r="G67" s="209"/>
      <c r="H67" s="209"/>
      <c r="I67" s="209"/>
      <c r="J67" s="209"/>
      <c r="K67" s="209"/>
      <c r="L67" s="209"/>
      <c r="M67" s="209"/>
      <c r="N67" s="209"/>
      <c r="O67" s="209"/>
      <c r="P67" s="41"/>
    </row>
    <row r="68" spans="2:16">
      <c r="B68" s="40"/>
      <c r="P68" s="41"/>
    </row>
    <row r="69" spans="2:16" ht="15.75">
      <c r="B69" s="57"/>
      <c r="C69" s="7" t="s">
        <v>26</v>
      </c>
      <c r="D69" s="8"/>
      <c r="E69" s="8"/>
      <c r="F69" s="8"/>
      <c r="G69" s="8"/>
      <c r="H69" s="8"/>
      <c r="I69" s="8"/>
      <c r="J69" s="8"/>
      <c r="K69" s="8"/>
      <c r="L69" s="8"/>
      <c r="M69" s="8"/>
      <c r="N69" s="8"/>
      <c r="O69" s="8"/>
      <c r="P69" s="58"/>
    </row>
    <row r="70" spans="2:16">
      <c r="B70" s="40"/>
      <c r="P70" s="41"/>
    </row>
    <row r="71" spans="2:16">
      <c r="B71" s="40"/>
      <c r="C71" s="4" t="s">
        <v>124</v>
      </c>
      <c r="P71" s="41"/>
    </row>
    <row r="72" spans="2:16" ht="6" customHeight="1">
      <c r="B72" s="40"/>
      <c r="D72" s="19"/>
      <c r="E72" s="19"/>
      <c r="F72" s="19"/>
      <c r="G72" s="19"/>
      <c r="H72" s="19"/>
      <c r="I72" s="19"/>
      <c r="J72" s="19"/>
      <c r="K72" s="19"/>
      <c r="L72" s="19"/>
      <c r="M72" s="19"/>
      <c r="N72" s="19"/>
      <c r="O72" s="19"/>
      <c r="P72" s="41"/>
    </row>
    <row r="73" spans="2:16" ht="21.75" customHeight="1">
      <c r="B73" s="40"/>
      <c r="D73" s="205" t="s">
        <v>27</v>
      </c>
      <c r="E73" s="205"/>
      <c r="F73" s="205"/>
      <c r="G73" s="205"/>
      <c r="H73" s="205"/>
      <c r="I73" s="205"/>
      <c r="J73" s="205"/>
      <c r="K73" s="205"/>
      <c r="L73" s="205"/>
      <c r="M73" s="205"/>
      <c r="N73" s="205"/>
      <c r="O73" s="205"/>
      <c r="P73" s="41"/>
    </row>
    <row r="74" spans="2:16" ht="21.75" customHeight="1">
      <c r="B74" s="40"/>
      <c r="D74" s="205" t="s">
        <v>28</v>
      </c>
      <c r="E74" s="205"/>
      <c r="F74" s="205"/>
      <c r="G74" s="205"/>
      <c r="H74" s="205"/>
      <c r="I74" s="205"/>
      <c r="J74" s="205"/>
      <c r="K74" s="205"/>
      <c r="L74" s="205"/>
      <c r="M74" s="205"/>
      <c r="N74" s="205"/>
      <c r="O74" s="205"/>
      <c r="P74" s="41"/>
    </row>
    <row r="75" spans="2:16" ht="21.75" customHeight="1">
      <c r="B75" s="40"/>
      <c r="D75" s="205" t="s">
        <v>29</v>
      </c>
      <c r="E75" s="205"/>
      <c r="F75" s="205"/>
      <c r="G75" s="205"/>
      <c r="H75" s="205"/>
      <c r="I75" s="205"/>
      <c r="J75" s="205"/>
      <c r="K75" s="205"/>
      <c r="L75" s="205"/>
      <c r="M75" s="205"/>
      <c r="N75" s="205"/>
      <c r="O75" s="205"/>
      <c r="P75" s="41"/>
    </row>
    <row r="76" spans="2:16" ht="21.75" customHeight="1">
      <c r="B76" s="40"/>
      <c r="D76" s="205" t="s">
        <v>30</v>
      </c>
      <c r="E76" s="205"/>
      <c r="F76" s="205"/>
      <c r="G76" s="205"/>
      <c r="H76" s="205"/>
      <c r="I76" s="205"/>
      <c r="J76" s="205"/>
      <c r="K76" s="205"/>
      <c r="L76" s="205"/>
      <c r="M76" s="205"/>
      <c r="N76" s="205"/>
      <c r="O76" s="205"/>
      <c r="P76" s="41"/>
    </row>
    <row r="77" spans="2:16" ht="20.25" customHeight="1">
      <c r="B77" s="40"/>
      <c r="D77" s="205" t="s">
        <v>31</v>
      </c>
      <c r="E77" s="205"/>
      <c r="F77" s="205"/>
      <c r="G77" s="205"/>
      <c r="H77" s="205"/>
      <c r="I77" s="205"/>
      <c r="J77" s="205"/>
      <c r="K77" s="205"/>
      <c r="L77" s="205"/>
      <c r="M77" s="205"/>
      <c r="N77" s="205"/>
      <c r="O77" s="205"/>
      <c r="P77" s="41"/>
    </row>
    <row r="78" spans="2:16" ht="33" customHeight="1">
      <c r="B78" s="40"/>
      <c r="D78" s="205" t="s">
        <v>32</v>
      </c>
      <c r="E78" s="205"/>
      <c r="F78" s="205"/>
      <c r="G78" s="205"/>
      <c r="H78" s="205"/>
      <c r="I78" s="205"/>
      <c r="J78" s="205"/>
      <c r="K78" s="205"/>
      <c r="L78" s="205"/>
      <c r="M78" s="205"/>
      <c r="N78" s="205"/>
      <c r="O78" s="205"/>
      <c r="P78" s="41"/>
    </row>
    <row r="79" spans="2:16" ht="21.75" customHeight="1">
      <c r="B79" s="40"/>
      <c r="D79" s="205" t="s">
        <v>33</v>
      </c>
      <c r="E79" s="205"/>
      <c r="F79" s="205"/>
      <c r="G79" s="205"/>
      <c r="H79" s="205"/>
      <c r="I79" s="205"/>
      <c r="J79" s="205"/>
      <c r="K79" s="205"/>
      <c r="L79" s="205"/>
      <c r="M79" s="205"/>
      <c r="N79" s="205"/>
      <c r="O79" s="205"/>
      <c r="P79" s="41"/>
    </row>
    <row r="80" spans="2:16" ht="21.75" customHeight="1">
      <c r="B80" s="40"/>
      <c r="D80" s="205" t="s">
        <v>34</v>
      </c>
      <c r="E80" s="205"/>
      <c r="F80" s="205"/>
      <c r="G80" s="205"/>
      <c r="H80" s="205"/>
      <c r="I80" s="205"/>
      <c r="J80" s="205"/>
      <c r="K80" s="205"/>
      <c r="L80" s="205"/>
      <c r="M80" s="205"/>
      <c r="N80" s="205"/>
      <c r="O80" s="205"/>
      <c r="P80" s="41"/>
    </row>
    <row r="81" spans="2:16" ht="21.75" customHeight="1">
      <c r="B81" s="40"/>
      <c r="D81" s="205" t="s">
        <v>121</v>
      </c>
      <c r="E81" s="205"/>
      <c r="F81" s="205"/>
      <c r="G81" s="205"/>
      <c r="H81" s="205"/>
      <c r="I81" s="205"/>
      <c r="J81" s="205"/>
      <c r="K81" s="205"/>
      <c r="L81" s="205"/>
      <c r="M81" s="205"/>
      <c r="N81" s="205"/>
      <c r="O81" s="205"/>
      <c r="P81" s="41"/>
    </row>
    <row r="82" spans="2:16" ht="21.75" customHeight="1">
      <c r="B82" s="40"/>
      <c r="D82" s="205" t="s">
        <v>35</v>
      </c>
      <c r="E82" s="205"/>
      <c r="F82" s="205"/>
      <c r="G82" s="205"/>
      <c r="H82" s="205"/>
      <c r="I82" s="205"/>
      <c r="J82" s="205"/>
      <c r="K82" s="205"/>
      <c r="L82" s="205"/>
      <c r="M82" s="205"/>
      <c r="N82" s="205"/>
      <c r="O82" s="205"/>
      <c r="P82" s="41"/>
    </row>
    <row r="83" spans="2:16" ht="21.75" customHeight="1">
      <c r="B83" s="40"/>
      <c r="D83" s="205" t="s">
        <v>36</v>
      </c>
      <c r="E83" s="205"/>
      <c r="F83" s="205"/>
      <c r="G83" s="205"/>
      <c r="H83" s="205"/>
      <c r="I83" s="205"/>
      <c r="J83" s="205"/>
      <c r="K83" s="205"/>
      <c r="L83" s="205"/>
      <c r="M83" s="205"/>
      <c r="N83" s="205"/>
      <c r="O83" s="205"/>
      <c r="P83" s="41"/>
    </row>
    <row r="84" spans="2:16" ht="21.75" customHeight="1">
      <c r="B84" s="40"/>
      <c r="D84" s="205" t="s">
        <v>122</v>
      </c>
      <c r="E84" s="205"/>
      <c r="F84" s="205"/>
      <c r="G84" s="205"/>
      <c r="H84" s="205"/>
      <c r="I84" s="205"/>
      <c r="J84" s="205"/>
      <c r="K84" s="205"/>
      <c r="L84" s="205"/>
      <c r="M84" s="205"/>
      <c r="N84" s="205"/>
      <c r="O84" s="205"/>
      <c r="P84" s="41"/>
    </row>
    <row r="85" spans="2:16" ht="21.75" customHeight="1">
      <c r="B85" s="40"/>
      <c r="D85" s="205" t="s">
        <v>37</v>
      </c>
      <c r="E85" s="205"/>
      <c r="F85" s="205"/>
      <c r="G85" s="205"/>
      <c r="H85" s="205"/>
      <c r="I85" s="205"/>
      <c r="J85" s="205"/>
      <c r="K85" s="205"/>
      <c r="L85" s="205"/>
      <c r="M85" s="205"/>
      <c r="N85" s="205"/>
      <c r="O85" s="205"/>
      <c r="P85" s="41"/>
    </row>
    <row r="86" spans="2:16" ht="21.75" customHeight="1">
      <c r="B86" s="40"/>
      <c r="D86" s="205" t="s">
        <v>38</v>
      </c>
      <c r="E86" s="205"/>
      <c r="F86" s="205"/>
      <c r="G86" s="205"/>
      <c r="H86" s="205"/>
      <c r="I86" s="205"/>
      <c r="J86" s="205"/>
      <c r="K86" s="205"/>
      <c r="L86" s="205"/>
      <c r="M86" s="205"/>
      <c r="N86" s="205"/>
      <c r="O86" s="205"/>
      <c r="P86" s="41"/>
    </row>
    <row r="87" spans="2:16" ht="21.75" customHeight="1">
      <c r="B87" s="40"/>
      <c r="D87" s="205" t="s">
        <v>39</v>
      </c>
      <c r="E87" s="205"/>
      <c r="F87" s="205"/>
      <c r="G87" s="205"/>
      <c r="H87" s="205"/>
      <c r="I87" s="205"/>
      <c r="J87" s="205"/>
      <c r="K87" s="205"/>
      <c r="L87" s="205"/>
      <c r="M87" s="205"/>
      <c r="N87" s="205"/>
      <c r="O87" s="205"/>
      <c r="P87" s="41"/>
    </row>
    <row r="88" spans="2:16" ht="21.75" customHeight="1">
      <c r="B88" s="40"/>
      <c r="D88" s="205" t="s">
        <v>40</v>
      </c>
      <c r="E88" s="205"/>
      <c r="F88" s="205"/>
      <c r="G88" s="205"/>
      <c r="H88" s="205"/>
      <c r="I88" s="205"/>
      <c r="J88" s="205"/>
      <c r="K88" s="205"/>
      <c r="L88" s="205"/>
      <c r="M88" s="205"/>
      <c r="N88" s="205"/>
      <c r="O88" s="205"/>
      <c r="P88" s="41"/>
    </row>
    <row r="89" spans="2:16" ht="21.75" customHeight="1">
      <c r="B89" s="40"/>
      <c r="D89" s="205" t="s">
        <v>41</v>
      </c>
      <c r="E89" s="205"/>
      <c r="F89" s="205"/>
      <c r="G89" s="205"/>
      <c r="H89" s="205"/>
      <c r="I89" s="205"/>
      <c r="J89" s="205"/>
      <c r="K89" s="205"/>
      <c r="L89" s="205"/>
      <c r="M89" s="205"/>
      <c r="N89" s="205"/>
      <c r="O89" s="205"/>
      <c r="P89" s="41"/>
    </row>
    <row r="90" spans="2:16" ht="21.75" customHeight="1">
      <c r="B90" s="40"/>
      <c r="D90" s="205" t="s">
        <v>42</v>
      </c>
      <c r="E90" s="205"/>
      <c r="F90" s="205"/>
      <c r="G90" s="205"/>
      <c r="H90" s="205"/>
      <c r="I90" s="205"/>
      <c r="J90" s="205"/>
      <c r="K90" s="205"/>
      <c r="L90" s="205"/>
      <c r="M90" s="205"/>
      <c r="N90" s="205"/>
      <c r="O90" s="205"/>
      <c r="P90" s="41"/>
    </row>
    <row r="91" spans="2:16" ht="21.75" customHeight="1">
      <c r="B91" s="40"/>
      <c r="D91" s="205" t="s">
        <v>123</v>
      </c>
      <c r="E91" s="205"/>
      <c r="F91" s="205"/>
      <c r="G91" s="205"/>
      <c r="H91" s="205"/>
      <c r="I91" s="205"/>
      <c r="J91" s="205"/>
      <c r="K91" s="205"/>
      <c r="L91" s="205"/>
      <c r="M91" s="205"/>
      <c r="N91" s="205"/>
      <c r="O91" s="205"/>
      <c r="P91" s="41"/>
    </row>
    <row r="92" spans="2:16">
      <c r="B92" s="40"/>
      <c r="P92" s="41"/>
    </row>
    <row r="93" spans="2:16" ht="15.75">
      <c r="B93" s="57"/>
      <c r="C93" s="7" t="s">
        <v>125</v>
      </c>
      <c r="D93" s="8"/>
      <c r="E93" s="8"/>
      <c r="F93" s="8"/>
      <c r="G93" s="8"/>
      <c r="H93" s="8"/>
      <c r="I93" s="8"/>
      <c r="J93" s="8"/>
      <c r="K93" s="8"/>
      <c r="L93" s="8"/>
      <c r="M93" s="8"/>
      <c r="N93" s="8"/>
      <c r="O93" s="8"/>
      <c r="P93" s="58"/>
    </row>
    <row r="94" spans="2:16">
      <c r="B94" s="40"/>
      <c r="O94" s="189" t="s">
        <v>187</v>
      </c>
      <c r="P94" s="41"/>
    </row>
    <row r="95" spans="2:16" ht="66" customHeight="1">
      <c r="B95" s="40"/>
      <c r="C95" s="205" t="s">
        <v>144</v>
      </c>
      <c r="D95" s="205"/>
      <c r="E95" s="205"/>
      <c r="F95" s="205"/>
      <c r="G95" s="205"/>
      <c r="H95" s="205"/>
      <c r="I95" s="205"/>
      <c r="J95" s="205"/>
      <c r="K95" s="205"/>
      <c r="L95" s="205"/>
      <c r="M95" s="205"/>
      <c r="N95" s="205"/>
      <c r="O95" s="205"/>
      <c r="P95" s="41"/>
    </row>
    <row r="96" spans="2:16" ht="13.5" thickBot="1">
      <c r="B96" s="42"/>
      <c r="C96" s="43"/>
      <c r="D96" s="44"/>
      <c r="E96" s="44"/>
      <c r="F96" s="44"/>
      <c r="G96" s="44"/>
      <c r="H96" s="44"/>
      <c r="I96" s="44"/>
      <c r="J96" s="44"/>
      <c r="K96" s="44"/>
      <c r="L96" s="44"/>
      <c r="M96" s="44"/>
      <c r="N96" s="44"/>
      <c r="O96" s="44"/>
      <c r="P96" s="45"/>
    </row>
    <row r="97" ht="13.5" thickTop="1"/>
  </sheetData>
  <sheetProtection algorithmName="SHA-512" hashValue="BPHv+rSDmRRFLFJHMRSGvw3UkRazeb6xz6URijkPK6Jkaic0nyblQSGO+Hv/vDZjFHZd18j5gUv6kph1FrhMIw==" saltValue="el4u9g6e5Yptb4Im/Bgkrw==" spinCount="100000" sheet="1" selectLockedCells="1"/>
  <mergeCells count="52">
    <mergeCell ref="D80:O80"/>
    <mergeCell ref="C50:E50"/>
    <mergeCell ref="C45:O45"/>
    <mergeCell ref="D83:O83"/>
    <mergeCell ref="D84:O84"/>
    <mergeCell ref="C6:O6"/>
    <mergeCell ref="C16:O16"/>
    <mergeCell ref="E17:H17"/>
    <mergeCell ref="C54:O54"/>
    <mergeCell ref="C27:O27"/>
    <mergeCell ref="C23:D23"/>
    <mergeCell ref="C35:E35"/>
    <mergeCell ref="C30:O30"/>
    <mergeCell ref="C36:O36"/>
    <mergeCell ref="C32:E32"/>
    <mergeCell ref="C33:O33"/>
    <mergeCell ref="C41:E41"/>
    <mergeCell ref="C47:E47"/>
    <mergeCell ref="C51:O51"/>
    <mergeCell ref="C44:E44"/>
    <mergeCell ref="C95:O95"/>
    <mergeCell ref="C56:E56"/>
    <mergeCell ref="C57:O57"/>
    <mergeCell ref="D91:O91"/>
    <mergeCell ref="D77:O77"/>
    <mergeCell ref="D67:O67"/>
    <mergeCell ref="D89:O89"/>
    <mergeCell ref="D90:O90"/>
    <mergeCell ref="D79:O79"/>
    <mergeCell ref="D78:O78"/>
    <mergeCell ref="D86:O86"/>
    <mergeCell ref="D87:O87"/>
    <mergeCell ref="D88:O88"/>
    <mergeCell ref="D85:O85"/>
    <mergeCell ref="D81:O81"/>
    <mergeCell ref="D82:O82"/>
    <mergeCell ref="C4:O4"/>
    <mergeCell ref="D73:O73"/>
    <mergeCell ref="D74:O74"/>
    <mergeCell ref="D75:O75"/>
    <mergeCell ref="D76:O76"/>
    <mergeCell ref="D66:O66"/>
    <mergeCell ref="C24:O24"/>
    <mergeCell ref="C26:I26"/>
    <mergeCell ref="C38:E38"/>
    <mergeCell ref="C39:O39"/>
    <mergeCell ref="C42:O42"/>
    <mergeCell ref="C53:E53"/>
    <mergeCell ref="D65:O65"/>
    <mergeCell ref="D64:O64"/>
    <mergeCell ref="K17:L17"/>
    <mergeCell ref="C48:O48"/>
  </mergeCells>
  <phoneticPr fontId="0" type="noConversion"/>
  <pageMargins left="0.75" right="0.75" top="1" bottom="1" header="0.5" footer="0.5"/>
  <pageSetup paperSize="9" scale="95" fitToHeight="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B725E-D9F9-465F-B06C-9FBC997DD496}">
  <sheetPr>
    <pageSetUpPr fitToPage="1"/>
  </sheetPr>
  <dimension ref="A1:AB55"/>
  <sheetViews>
    <sheetView workbookViewId="0">
      <pane ySplit="2" topLeftCell="A15" activePane="bottomLeft" state="frozen"/>
      <selection activeCell="H10" sqref="H10"/>
      <selection pane="bottomLeft" activeCell="P49" sqref="P49"/>
    </sheetView>
  </sheetViews>
  <sheetFormatPr defaultColWidth="9.140625" defaultRowHeight="12.75" outlineLevelCol="1"/>
  <cols>
    <col min="1" max="1" width="3.42578125" style="10" customWidth="1"/>
    <col min="2" max="2" width="3.42578125" style="3" customWidth="1"/>
    <col min="3" max="3" width="5.7109375" style="3" customWidth="1"/>
    <col min="4" max="4" width="18.7109375" style="3" customWidth="1"/>
    <col min="5" max="6" width="9.140625" style="3"/>
    <col min="7" max="7" width="22" style="3" customWidth="1"/>
    <col min="8" max="8" width="12.85546875" style="3" customWidth="1"/>
    <col min="9" max="9" width="9.140625" style="3"/>
    <col min="10" max="10" width="12.42578125" style="3" customWidth="1"/>
    <col min="11" max="11" width="6.28515625" style="3" customWidth="1"/>
    <col min="12" max="12" width="12.85546875" style="3" customWidth="1"/>
    <col min="13" max="13" width="4.42578125" style="3" customWidth="1"/>
    <col min="14" max="14" width="15.7109375" style="3" customWidth="1"/>
    <col min="15" max="15" width="4.42578125" style="3" customWidth="1"/>
    <col min="16" max="16" width="15.7109375" style="3" customWidth="1"/>
    <col min="17" max="17" width="3.7109375" style="3" customWidth="1"/>
    <col min="18" max="18" width="3.42578125" style="10" customWidth="1"/>
    <col min="19" max="27" width="5.7109375" style="3" hidden="1" customWidth="1" outlineLevel="1"/>
    <col min="28" max="28" width="9.140625" style="3" collapsed="1"/>
    <col min="29" max="16384" width="9.140625" style="3"/>
  </cols>
  <sheetData>
    <row r="1" spans="1:27" ht="15.75" customHeight="1" thickBot="1">
      <c r="C1" s="30" t="str">
        <f>'Form Status'!C1</f>
        <v>NGen Strategic Supply Workbook v9</v>
      </c>
      <c r="P1" s="134" t="str">
        <f>'Form Status'!R1</f>
        <v>Company Confidential</v>
      </c>
    </row>
    <row r="2" spans="1:27" ht="30" customHeight="1" thickTop="1">
      <c r="A2" s="10">
        <f>IF(SUM(A4:A54)=11,1,0)</f>
        <v>0</v>
      </c>
      <c r="B2" s="62"/>
      <c r="C2" s="52" t="s">
        <v>107</v>
      </c>
      <c r="D2" s="52"/>
      <c r="E2" s="63"/>
      <c r="F2" s="63"/>
      <c r="G2" s="63"/>
      <c r="H2" s="63"/>
      <c r="I2" s="64" t="s">
        <v>66</v>
      </c>
      <c r="J2" s="65" t="str">
        <f>IF(A2=1,"Complete","Incomplete")</f>
        <v>Incomplete</v>
      </c>
      <c r="K2" s="63"/>
      <c r="L2" s="64" t="s">
        <v>59</v>
      </c>
      <c r="M2" s="65" t="str">
        <f>'Form Status'!F42</f>
        <v>Incomplete</v>
      </c>
      <c r="N2" s="63"/>
      <c r="O2" s="65"/>
      <c r="P2" s="63"/>
      <c r="Q2" s="66"/>
    </row>
    <row r="3" spans="1:27" ht="13.5" thickBot="1">
      <c r="B3" s="40"/>
      <c r="Q3" s="41"/>
      <c r="R3" s="10" t="s">
        <v>67</v>
      </c>
    </row>
    <row r="4" spans="1:27" ht="15.75" thickBot="1">
      <c r="A4" s="10">
        <f>IF(H4="please select",0,1)</f>
        <v>0</v>
      </c>
      <c r="B4" s="67"/>
      <c r="C4" s="113" t="s">
        <v>108</v>
      </c>
      <c r="H4" s="61" t="s">
        <v>67</v>
      </c>
      <c r="I4" s="16" t="str">
        <f>IF(H4="please select","**","")</f>
        <v>**</v>
      </c>
      <c r="Q4" s="41"/>
      <c r="R4" s="10" t="s">
        <v>43</v>
      </c>
    </row>
    <row r="5" spans="1:27">
      <c r="B5" s="40"/>
      <c r="Q5" s="41"/>
      <c r="R5" s="10" t="s">
        <v>44</v>
      </c>
    </row>
    <row r="6" spans="1:27">
      <c r="B6" s="40"/>
      <c r="C6" s="4" t="s">
        <v>109</v>
      </c>
      <c r="Q6" s="41"/>
    </row>
    <row r="7" spans="1:27" ht="13.5" customHeight="1">
      <c r="B7" s="40"/>
      <c r="C7" s="4"/>
      <c r="Q7" s="41"/>
    </row>
    <row r="8" spans="1:27">
      <c r="B8" s="40"/>
      <c r="C8" s="4" t="s">
        <v>150</v>
      </c>
      <c r="Q8" s="41"/>
    </row>
    <row r="9" spans="1:27">
      <c r="B9" s="40"/>
      <c r="C9" s="4"/>
      <c r="Q9" s="41"/>
    </row>
    <row r="10" spans="1:27">
      <c r="B10" s="40"/>
      <c r="C10" s="4"/>
      <c r="Q10" s="41"/>
    </row>
    <row r="11" spans="1:27">
      <c r="B11" s="40"/>
      <c r="D11" s="4"/>
      <c r="N11" s="9" t="s">
        <v>105</v>
      </c>
      <c r="P11" s="124" t="s">
        <v>130</v>
      </c>
      <c r="Q11" s="41"/>
    </row>
    <row r="12" spans="1:27" ht="13.5" thickBot="1">
      <c r="B12" s="40"/>
      <c r="D12" s="261" t="s">
        <v>195</v>
      </c>
      <c r="E12" s="257"/>
      <c r="F12" s="257"/>
      <c r="G12" s="257"/>
      <c r="H12" s="257"/>
      <c r="I12" s="257"/>
      <c r="J12" s="257"/>
      <c r="K12" s="257"/>
      <c r="L12" s="257"/>
      <c r="N12" s="9" t="s">
        <v>86</v>
      </c>
      <c r="P12" s="124" t="s">
        <v>131</v>
      </c>
      <c r="Q12" s="41"/>
      <c r="S12" s="261" t="s">
        <v>137</v>
      </c>
      <c r="T12" s="257"/>
      <c r="U12" s="257"/>
      <c r="V12" s="257"/>
      <c r="W12" s="257"/>
      <c r="X12" s="257"/>
      <c r="Y12" s="257"/>
      <c r="Z12" s="257"/>
      <c r="AA12" s="257"/>
    </row>
    <row r="13" spans="1:27" ht="12.75" customHeight="1" thickBot="1">
      <c r="A13" s="10">
        <f>IF(H4="yes",IF(D13="",0,IF(N13=0,0,IF(P13="",0,1))),1)</f>
        <v>1</v>
      </c>
      <c r="B13" s="40"/>
      <c r="C13" s="302">
        <v>1</v>
      </c>
      <c r="D13" s="258"/>
      <c r="E13" s="322"/>
      <c r="F13" s="322"/>
      <c r="G13" s="322"/>
      <c r="H13" s="322"/>
      <c r="I13" s="322"/>
      <c r="J13" s="322"/>
      <c r="K13" s="322"/>
      <c r="L13" s="323"/>
      <c r="M13" s="16" t="str">
        <f>IF(A13=0,IF(D13="","**",""),"")</f>
        <v/>
      </c>
      <c r="N13" s="92">
        <v>0</v>
      </c>
      <c r="O13" s="16" t="str">
        <f>IF(A13=0,IF(N13=0,"**",""),"")</f>
        <v/>
      </c>
      <c r="P13" s="151" t="s">
        <v>67</v>
      </c>
      <c r="Q13" s="77" t="str">
        <f>IF(A13=0,IF(P13="","**",""),"")</f>
        <v/>
      </c>
      <c r="S13" s="258"/>
      <c r="T13" s="322"/>
      <c r="U13" s="322"/>
      <c r="V13" s="322"/>
      <c r="W13" s="322"/>
      <c r="X13" s="322"/>
      <c r="Y13" s="322"/>
      <c r="Z13" s="322"/>
      <c r="AA13" s="323"/>
    </row>
    <row r="14" spans="1:27">
      <c r="B14" s="67"/>
      <c r="C14" s="302"/>
      <c r="D14" s="324"/>
      <c r="E14" s="325"/>
      <c r="F14" s="325"/>
      <c r="G14" s="325"/>
      <c r="H14" s="325"/>
      <c r="I14" s="325"/>
      <c r="J14" s="325"/>
      <c r="K14" s="325"/>
      <c r="L14" s="326"/>
      <c r="Q14" s="41"/>
      <c r="S14" s="324"/>
      <c r="T14" s="325"/>
      <c r="U14" s="325"/>
      <c r="V14" s="325"/>
      <c r="W14" s="325"/>
      <c r="X14" s="325"/>
      <c r="Y14" s="325"/>
      <c r="Z14" s="325"/>
      <c r="AA14" s="326"/>
    </row>
    <row r="15" spans="1:27" ht="13.5" thickBot="1">
      <c r="B15" s="67"/>
      <c r="C15" s="302"/>
      <c r="D15" s="327"/>
      <c r="E15" s="328"/>
      <c r="F15" s="328"/>
      <c r="G15" s="328"/>
      <c r="H15" s="328"/>
      <c r="I15" s="328"/>
      <c r="J15" s="328"/>
      <c r="K15" s="328"/>
      <c r="L15" s="329"/>
      <c r="Q15" s="41"/>
      <c r="S15" s="327"/>
      <c r="T15" s="328"/>
      <c r="U15" s="328"/>
      <c r="V15" s="328"/>
      <c r="W15" s="328"/>
      <c r="X15" s="328"/>
      <c r="Y15" s="328"/>
      <c r="Z15" s="328"/>
      <c r="AA15" s="329"/>
    </row>
    <row r="16" spans="1:27" ht="6.75" customHeight="1" thickBot="1">
      <c r="B16" s="67"/>
      <c r="C16" s="118"/>
      <c r="D16" s="22"/>
      <c r="E16" s="22"/>
      <c r="F16" s="22"/>
      <c r="G16" s="22"/>
      <c r="H16" s="22"/>
      <c r="I16" s="22"/>
      <c r="J16" s="22"/>
      <c r="K16" s="22"/>
      <c r="L16" s="22"/>
      <c r="Q16" s="41"/>
      <c r="S16" s="22"/>
      <c r="T16" s="22"/>
      <c r="U16" s="22"/>
      <c r="V16" s="22"/>
      <c r="W16" s="22"/>
      <c r="X16" s="22"/>
      <c r="Y16" s="22"/>
      <c r="Z16" s="22"/>
      <c r="AA16" s="22"/>
    </row>
    <row r="17" spans="1:27" s="10" customFormat="1" ht="12.75" customHeight="1" thickBot="1">
      <c r="A17" s="10">
        <f>IF($H$4="Yes",IF(D17="",IF(N17=0,IF(P17="",1,0),0),IF(N17=0,0,IF(P17="",0,1))),1)</f>
        <v>1</v>
      </c>
      <c r="B17" s="67"/>
      <c r="C17" s="302">
        <v>2</v>
      </c>
      <c r="D17" s="241"/>
      <c r="E17" s="242"/>
      <c r="F17" s="242"/>
      <c r="G17" s="242"/>
      <c r="H17" s="242"/>
      <c r="I17" s="242"/>
      <c r="J17" s="242"/>
      <c r="K17" s="242"/>
      <c r="L17" s="243"/>
      <c r="M17" s="16" t="str">
        <f>IF(A17=0,IF(D17="","**",""),"")</f>
        <v/>
      </c>
      <c r="N17" s="92">
        <v>0</v>
      </c>
      <c r="O17" s="16" t="str">
        <f>IF(A17=0,IF(N17=0,"**",""),"")</f>
        <v/>
      </c>
      <c r="P17" s="151" t="s">
        <v>67</v>
      </c>
      <c r="Q17" s="77" t="str">
        <f>IF(A17=0,IF(P17="","**",""),"")</f>
        <v/>
      </c>
      <c r="S17" s="241"/>
      <c r="T17" s="242"/>
      <c r="U17" s="242"/>
      <c r="V17" s="242"/>
      <c r="W17" s="242"/>
      <c r="X17" s="242"/>
      <c r="Y17" s="242"/>
      <c r="Z17" s="242"/>
      <c r="AA17" s="243"/>
    </row>
    <row r="18" spans="1:27" s="10" customFormat="1">
      <c r="B18" s="67"/>
      <c r="C18" s="302"/>
      <c r="D18" s="244"/>
      <c r="E18" s="330"/>
      <c r="F18" s="330"/>
      <c r="G18" s="330"/>
      <c r="H18" s="330"/>
      <c r="I18" s="330"/>
      <c r="J18" s="330"/>
      <c r="K18" s="330"/>
      <c r="L18" s="246"/>
      <c r="M18" s="3"/>
      <c r="N18" s="3"/>
      <c r="O18" s="3"/>
      <c r="P18" s="3"/>
      <c r="Q18" s="41"/>
      <c r="S18" s="244"/>
      <c r="T18" s="330"/>
      <c r="U18" s="330"/>
      <c r="V18" s="330"/>
      <c r="W18" s="330"/>
      <c r="X18" s="330"/>
      <c r="Y18" s="330"/>
      <c r="Z18" s="330"/>
      <c r="AA18" s="246"/>
    </row>
    <row r="19" spans="1:27" s="10" customFormat="1" ht="13.5" thickBot="1">
      <c r="B19" s="67"/>
      <c r="C19" s="302"/>
      <c r="D19" s="247"/>
      <c r="E19" s="248"/>
      <c r="F19" s="248"/>
      <c r="G19" s="248"/>
      <c r="H19" s="248"/>
      <c r="I19" s="248"/>
      <c r="J19" s="248"/>
      <c r="K19" s="248"/>
      <c r="L19" s="249"/>
      <c r="M19" s="3"/>
      <c r="N19" s="3"/>
      <c r="O19" s="3"/>
      <c r="P19" s="3"/>
      <c r="Q19" s="41"/>
      <c r="S19" s="247"/>
      <c r="T19" s="248"/>
      <c r="U19" s="248"/>
      <c r="V19" s="248"/>
      <c r="W19" s="248"/>
      <c r="X19" s="248"/>
      <c r="Y19" s="248"/>
      <c r="Z19" s="248"/>
      <c r="AA19" s="249"/>
    </row>
    <row r="20" spans="1:27" s="10" customFormat="1" ht="6.75" customHeight="1" thickBot="1">
      <c r="B20" s="67"/>
      <c r="C20" s="118"/>
      <c r="D20" s="22"/>
      <c r="E20" s="22"/>
      <c r="F20" s="22"/>
      <c r="G20" s="22"/>
      <c r="H20" s="22"/>
      <c r="I20" s="22"/>
      <c r="J20" s="22"/>
      <c r="K20" s="22"/>
      <c r="L20" s="22"/>
      <c r="M20" s="3"/>
      <c r="N20" s="3"/>
      <c r="O20" s="3"/>
      <c r="P20" s="3"/>
      <c r="Q20" s="41"/>
      <c r="S20" s="22"/>
      <c r="T20" s="22"/>
      <c r="U20" s="22"/>
      <c r="V20" s="22"/>
      <c r="W20" s="22"/>
      <c r="X20" s="22"/>
      <c r="Y20" s="22"/>
      <c r="Z20" s="22"/>
      <c r="AA20" s="22"/>
    </row>
    <row r="21" spans="1:27" s="10" customFormat="1" ht="12.75" customHeight="1" thickBot="1">
      <c r="A21" s="10">
        <f>IF($H$4="Yes",IF(D21="",IF(N21=0,IF(P21="",1,0),0),IF(N21=0,0,IF(P21="",0,1))),1)</f>
        <v>1</v>
      </c>
      <c r="B21" s="67"/>
      <c r="C21" s="302">
        <v>3</v>
      </c>
      <c r="D21" s="241"/>
      <c r="E21" s="242"/>
      <c r="F21" s="242"/>
      <c r="G21" s="242"/>
      <c r="H21" s="242"/>
      <c r="I21" s="242"/>
      <c r="J21" s="242"/>
      <c r="K21" s="242"/>
      <c r="L21" s="243"/>
      <c r="M21" s="16" t="str">
        <f>IF(A21=0,IF(D21="","**",""),"")</f>
        <v/>
      </c>
      <c r="N21" s="92">
        <v>0</v>
      </c>
      <c r="O21" s="16" t="str">
        <f>IF(A21=0,IF(N21=0,"**",""),"")</f>
        <v/>
      </c>
      <c r="P21" s="151" t="s">
        <v>67</v>
      </c>
      <c r="Q21" s="77" t="str">
        <f>IF(A21=0,IF(P21="","**",""),"")</f>
        <v/>
      </c>
      <c r="S21" s="241"/>
      <c r="T21" s="242"/>
      <c r="U21" s="242"/>
      <c r="V21" s="242"/>
      <c r="W21" s="242"/>
      <c r="X21" s="242"/>
      <c r="Y21" s="242"/>
      <c r="Z21" s="242"/>
      <c r="AA21" s="243"/>
    </row>
    <row r="22" spans="1:27" s="10" customFormat="1">
      <c r="B22" s="67"/>
      <c r="C22" s="302"/>
      <c r="D22" s="244"/>
      <c r="E22" s="330"/>
      <c r="F22" s="330"/>
      <c r="G22" s="330"/>
      <c r="H22" s="330"/>
      <c r="I22" s="330"/>
      <c r="J22" s="330"/>
      <c r="K22" s="330"/>
      <c r="L22" s="246"/>
      <c r="M22" s="3"/>
      <c r="N22" s="3"/>
      <c r="O22" s="3"/>
      <c r="P22" s="3"/>
      <c r="Q22" s="41"/>
      <c r="S22" s="244"/>
      <c r="T22" s="330"/>
      <c r="U22" s="330"/>
      <c r="V22" s="330"/>
      <c r="W22" s="330"/>
      <c r="X22" s="330"/>
      <c r="Y22" s="330"/>
      <c r="Z22" s="330"/>
      <c r="AA22" s="246"/>
    </row>
    <row r="23" spans="1:27" s="10" customFormat="1" ht="13.5" thickBot="1">
      <c r="B23" s="67"/>
      <c r="C23" s="302"/>
      <c r="D23" s="247"/>
      <c r="E23" s="248"/>
      <c r="F23" s="248"/>
      <c r="G23" s="248"/>
      <c r="H23" s="248"/>
      <c r="I23" s="248"/>
      <c r="J23" s="248"/>
      <c r="K23" s="248"/>
      <c r="L23" s="249"/>
      <c r="M23" s="3"/>
      <c r="N23" s="3"/>
      <c r="O23" s="3"/>
      <c r="P23" s="3"/>
      <c r="Q23" s="41"/>
      <c r="S23" s="247"/>
      <c r="T23" s="248"/>
      <c r="U23" s="248"/>
      <c r="V23" s="248"/>
      <c r="W23" s="248"/>
      <c r="X23" s="248"/>
      <c r="Y23" s="248"/>
      <c r="Z23" s="248"/>
      <c r="AA23" s="249"/>
    </row>
    <row r="24" spans="1:27" s="10" customFormat="1" ht="6.75" customHeight="1" thickBot="1">
      <c r="B24" s="67"/>
      <c r="C24" s="118"/>
      <c r="D24" s="22"/>
      <c r="E24" s="22"/>
      <c r="F24" s="22"/>
      <c r="G24" s="22"/>
      <c r="H24" s="22"/>
      <c r="I24" s="22"/>
      <c r="J24" s="22"/>
      <c r="K24" s="22"/>
      <c r="L24" s="22"/>
      <c r="M24" s="3"/>
      <c r="N24" s="3"/>
      <c r="O24" s="3"/>
      <c r="P24" s="3"/>
      <c r="Q24" s="41"/>
      <c r="S24" s="22"/>
      <c r="T24" s="22"/>
      <c r="U24" s="22"/>
      <c r="V24" s="22"/>
      <c r="W24" s="22"/>
      <c r="X24" s="22"/>
      <c r="Y24" s="22"/>
      <c r="Z24" s="22"/>
      <c r="AA24" s="22"/>
    </row>
    <row r="25" spans="1:27" s="10" customFormat="1" ht="12.75" customHeight="1" thickBot="1">
      <c r="A25" s="10">
        <f>IF($H$4="Yes",IF(D25="",IF(N25=0,IF(P25="",1,0),0),IF(N25=0,0,IF(P25="",0,1))),1)</f>
        <v>1</v>
      </c>
      <c r="B25" s="67"/>
      <c r="C25" s="302">
        <v>4</v>
      </c>
      <c r="D25" s="241"/>
      <c r="E25" s="242"/>
      <c r="F25" s="242"/>
      <c r="G25" s="242"/>
      <c r="H25" s="242"/>
      <c r="I25" s="242"/>
      <c r="J25" s="242"/>
      <c r="K25" s="242"/>
      <c r="L25" s="243"/>
      <c r="M25" s="16" t="str">
        <f>IF(A25=0,IF(D25="","**",""),"")</f>
        <v/>
      </c>
      <c r="N25" s="92">
        <v>0</v>
      </c>
      <c r="O25" s="16" t="str">
        <f>IF(A25=0,IF(N25=0,"**",""),"")</f>
        <v/>
      </c>
      <c r="P25" s="151" t="s">
        <v>67</v>
      </c>
      <c r="Q25" s="77" t="str">
        <f>IF(A25=0,IF(P25="","**",""),"")</f>
        <v/>
      </c>
      <c r="S25" s="241"/>
      <c r="T25" s="242"/>
      <c r="U25" s="242"/>
      <c r="V25" s="242"/>
      <c r="W25" s="242"/>
      <c r="X25" s="242"/>
      <c r="Y25" s="242"/>
      <c r="Z25" s="242"/>
      <c r="AA25" s="243"/>
    </row>
    <row r="26" spans="1:27" s="10" customFormat="1">
      <c r="B26" s="67"/>
      <c r="C26" s="302"/>
      <c r="D26" s="244"/>
      <c r="E26" s="330"/>
      <c r="F26" s="330"/>
      <c r="G26" s="330"/>
      <c r="H26" s="330"/>
      <c r="I26" s="330"/>
      <c r="J26" s="330"/>
      <c r="K26" s="330"/>
      <c r="L26" s="246"/>
      <c r="M26" s="3"/>
      <c r="N26" s="3"/>
      <c r="O26" s="3"/>
      <c r="P26" s="3"/>
      <c r="Q26" s="41"/>
      <c r="S26" s="244"/>
      <c r="T26" s="330"/>
      <c r="U26" s="330"/>
      <c r="V26" s="330"/>
      <c r="W26" s="330"/>
      <c r="X26" s="330"/>
      <c r="Y26" s="330"/>
      <c r="Z26" s="330"/>
      <c r="AA26" s="246"/>
    </row>
    <row r="27" spans="1:27" s="10" customFormat="1" ht="13.5" thickBot="1">
      <c r="B27" s="67"/>
      <c r="C27" s="302"/>
      <c r="D27" s="247"/>
      <c r="E27" s="248"/>
      <c r="F27" s="248"/>
      <c r="G27" s="248"/>
      <c r="H27" s="248"/>
      <c r="I27" s="248"/>
      <c r="J27" s="248"/>
      <c r="K27" s="248"/>
      <c r="L27" s="249"/>
      <c r="M27" s="3"/>
      <c r="N27" s="3"/>
      <c r="O27" s="3"/>
      <c r="P27" s="3"/>
      <c r="Q27" s="41"/>
      <c r="S27" s="247"/>
      <c r="T27" s="248"/>
      <c r="U27" s="248"/>
      <c r="V27" s="248"/>
      <c r="W27" s="248"/>
      <c r="X27" s="248"/>
      <c r="Y27" s="248"/>
      <c r="Z27" s="248"/>
      <c r="AA27" s="249"/>
    </row>
    <row r="28" spans="1:27" s="10" customFormat="1" ht="6.75" customHeight="1" thickBot="1">
      <c r="B28" s="67"/>
      <c r="C28" s="118"/>
      <c r="D28" s="22"/>
      <c r="E28" s="22"/>
      <c r="F28" s="22"/>
      <c r="G28" s="22"/>
      <c r="H28" s="22"/>
      <c r="I28" s="22"/>
      <c r="J28" s="22"/>
      <c r="K28" s="22"/>
      <c r="L28" s="22"/>
      <c r="M28" s="3"/>
      <c r="N28" s="3"/>
      <c r="O28" s="3"/>
      <c r="P28" s="3"/>
      <c r="Q28" s="41"/>
      <c r="S28" s="22"/>
      <c r="T28" s="22"/>
      <c r="U28" s="22"/>
      <c r="V28" s="22"/>
      <c r="W28" s="22"/>
      <c r="X28" s="22"/>
      <c r="Y28" s="22"/>
      <c r="Z28" s="22"/>
      <c r="AA28" s="22"/>
    </row>
    <row r="29" spans="1:27" s="10" customFormat="1" ht="12.75" customHeight="1" thickBot="1">
      <c r="A29" s="10">
        <f>IF($H$4="Yes",IF(D29="",IF(N29=0,IF(P29="",1,0),0),IF(N29=0,0,IF(P29="",0,1))),1)</f>
        <v>1</v>
      </c>
      <c r="B29" s="67"/>
      <c r="C29" s="302">
        <v>5</v>
      </c>
      <c r="D29" s="241"/>
      <c r="E29" s="242"/>
      <c r="F29" s="242"/>
      <c r="G29" s="242"/>
      <c r="H29" s="242"/>
      <c r="I29" s="242"/>
      <c r="J29" s="242"/>
      <c r="K29" s="242"/>
      <c r="L29" s="243"/>
      <c r="M29" s="16" t="str">
        <f>IF(A29=0,IF(D29="","**",""),"")</f>
        <v/>
      </c>
      <c r="N29" s="92">
        <v>0</v>
      </c>
      <c r="O29" s="16" t="str">
        <f>IF(A29=0,IF(N29=0,"**",""),"")</f>
        <v/>
      </c>
      <c r="P29" s="151" t="s">
        <v>67</v>
      </c>
      <c r="Q29" s="77" t="str">
        <f>IF(A29=0,IF(P29="","**",""),"")</f>
        <v/>
      </c>
      <c r="S29" s="241"/>
      <c r="T29" s="242"/>
      <c r="U29" s="242"/>
      <c r="V29" s="242"/>
      <c r="W29" s="242"/>
      <c r="X29" s="242"/>
      <c r="Y29" s="242"/>
      <c r="Z29" s="242"/>
      <c r="AA29" s="243"/>
    </row>
    <row r="30" spans="1:27" s="10" customFormat="1">
      <c r="B30" s="67"/>
      <c r="C30" s="302"/>
      <c r="D30" s="244"/>
      <c r="E30" s="330"/>
      <c r="F30" s="330"/>
      <c r="G30" s="330"/>
      <c r="H30" s="330"/>
      <c r="I30" s="330"/>
      <c r="J30" s="330"/>
      <c r="K30" s="330"/>
      <c r="L30" s="246"/>
      <c r="M30" s="3"/>
      <c r="N30" s="3"/>
      <c r="O30" s="3"/>
      <c r="P30" s="3"/>
      <c r="Q30" s="41"/>
      <c r="S30" s="244"/>
      <c r="T30" s="330"/>
      <c r="U30" s="330"/>
      <c r="V30" s="330"/>
      <c r="W30" s="330"/>
      <c r="X30" s="330"/>
      <c r="Y30" s="330"/>
      <c r="Z30" s="330"/>
      <c r="AA30" s="246"/>
    </row>
    <row r="31" spans="1:27" s="10" customFormat="1" ht="13.5" thickBot="1">
      <c r="B31" s="40"/>
      <c r="C31" s="302"/>
      <c r="D31" s="247"/>
      <c r="E31" s="248"/>
      <c r="F31" s="248"/>
      <c r="G31" s="248"/>
      <c r="H31" s="248"/>
      <c r="I31" s="248"/>
      <c r="J31" s="248"/>
      <c r="K31" s="248"/>
      <c r="L31" s="249"/>
      <c r="M31" s="3"/>
      <c r="N31" s="3"/>
      <c r="O31" s="3"/>
      <c r="P31" s="3"/>
      <c r="Q31" s="41"/>
      <c r="S31" s="247"/>
      <c r="T31" s="248"/>
      <c r="U31" s="248"/>
      <c r="V31" s="248"/>
      <c r="W31" s="248"/>
      <c r="X31" s="248"/>
      <c r="Y31" s="248"/>
      <c r="Z31" s="248"/>
      <c r="AA31" s="249"/>
    </row>
    <row r="32" spans="1:27" s="10" customFormat="1" ht="6.75" customHeight="1" thickBot="1">
      <c r="B32" s="67"/>
      <c r="C32" s="118"/>
      <c r="D32" s="22"/>
      <c r="E32" s="22"/>
      <c r="F32" s="22"/>
      <c r="G32" s="22"/>
      <c r="H32" s="22"/>
      <c r="I32" s="22"/>
      <c r="J32" s="22"/>
      <c r="K32" s="22"/>
      <c r="L32" s="22"/>
      <c r="M32" s="3"/>
      <c r="N32" s="3"/>
      <c r="O32" s="3"/>
      <c r="P32" s="3"/>
      <c r="Q32" s="41"/>
      <c r="S32" s="22"/>
      <c r="T32" s="22"/>
      <c r="U32" s="22"/>
      <c r="V32" s="22"/>
      <c r="W32" s="22"/>
      <c r="X32" s="22"/>
      <c r="Y32" s="22"/>
      <c r="Z32" s="22"/>
      <c r="AA32" s="22"/>
    </row>
    <row r="33" spans="1:27" ht="12.75" customHeight="1" thickBot="1">
      <c r="A33" s="10">
        <f>IF($H$4="Yes",IF(D33="",IF(N33=0,IF(P33="",1,0),0),IF(N33=0,0,IF(P33="",0,1))),1)</f>
        <v>1</v>
      </c>
      <c r="B33" s="40"/>
      <c r="C33" s="302">
        <v>6</v>
      </c>
      <c r="D33" s="258"/>
      <c r="E33" s="322"/>
      <c r="F33" s="322"/>
      <c r="G33" s="322"/>
      <c r="H33" s="322"/>
      <c r="I33" s="322"/>
      <c r="J33" s="322"/>
      <c r="K33" s="322"/>
      <c r="L33" s="323"/>
      <c r="M33" s="16" t="str">
        <f>IF(A33=0,IF(D33="","**",""),"")</f>
        <v/>
      </c>
      <c r="N33" s="92">
        <v>0</v>
      </c>
      <c r="O33" s="16" t="str">
        <f>IF(A33=0,IF(N33=0,"**",""),"")</f>
        <v/>
      </c>
      <c r="P33" s="151" t="s">
        <v>67</v>
      </c>
      <c r="Q33" s="77" t="str">
        <f>IF(A33=0,IF(P33="","**",""),"")</f>
        <v/>
      </c>
      <c r="S33" s="258"/>
      <c r="T33" s="322"/>
      <c r="U33" s="322"/>
      <c r="V33" s="322"/>
      <c r="W33" s="322"/>
      <c r="X33" s="322"/>
      <c r="Y33" s="322"/>
      <c r="Z33" s="322"/>
      <c r="AA33" s="323"/>
    </row>
    <row r="34" spans="1:27">
      <c r="B34" s="67"/>
      <c r="C34" s="302"/>
      <c r="D34" s="324"/>
      <c r="E34" s="325"/>
      <c r="F34" s="325"/>
      <c r="G34" s="325"/>
      <c r="H34" s="325"/>
      <c r="I34" s="325"/>
      <c r="J34" s="325"/>
      <c r="K34" s="325"/>
      <c r="L34" s="326"/>
      <c r="Q34" s="41"/>
      <c r="S34" s="324"/>
      <c r="T34" s="325"/>
      <c r="U34" s="325"/>
      <c r="V34" s="325"/>
      <c r="W34" s="325"/>
      <c r="X34" s="325"/>
      <c r="Y34" s="325"/>
      <c r="Z34" s="325"/>
      <c r="AA34" s="326"/>
    </row>
    <row r="35" spans="1:27" ht="13.5" thickBot="1">
      <c r="B35" s="67"/>
      <c r="C35" s="302"/>
      <c r="D35" s="327"/>
      <c r="E35" s="328"/>
      <c r="F35" s="328"/>
      <c r="G35" s="328"/>
      <c r="H35" s="328"/>
      <c r="I35" s="328"/>
      <c r="J35" s="328"/>
      <c r="K35" s="328"/>
      <c r="L35" s="329"/>
      <c r="Q35" s="41"/>
      <c r="S35" s="327"/>
      <c r="T35" s="328"/>
      <c r="U35" s="328"/>
      <c r="V35" s="328"/>
      <c r="W35" s="328"/>
      <c r="X35" s="328"/>
      <c r="Y35" s="328"/>
      <c r="Z35" s="328"/>
      <c r="AA35" s="329"/>
    </row>
    <row r="36" spans="1:27" ht="6.75" customHeight="1" thickBot="1">
      <c r="B36" s="67"/>
      <c r="C36" s="118"/>
      <c r="D36" s="22"/>
      <c r="E36" s="22"/>
      <c r="F36" s="22"/>
      <c r="G36" s="22"/>
      <c r="H36" s="22"/>
      <c r="I36" s="22"/>
      <c r="J36" s="22"/>
      <c r="K36" s="22"/>
      <c r="L36" s="22"/>
      <c r="Q36" s="41"/>
      <c r="S36" s="22"/>
      <c r="T36" s="22"/>
      <c r="U36" s="22"/>
      <c r="V36" s="22"/>
      <c r="W36" s="22"/>
      <c r="X36" s="22"/>
      <c r="Y36" s="22"/>
      <c r="Z36" s="22"/>
      <c r="AA36" s="22"/>
    </row>
    <row r="37" spans="1:27" s="10" customFormat="1" ht="12.75" customHeight="1" thickBot="1">
      <c r="A37" s="10">
        <f>IF($H$4="Yes",IF(D37="",IF(N37=0,IF(P37="",1,0),0),IF(N37=0,0,IF(P37="",0,1))),1)</f>
        <v>1</v>
      </c>
      <c r="B37" s="67"/>
      <c r="C37" s="302">
        <v>7</v>
      </c>
      <c r="D37" s="241"/>
      <c r="E37" s="242"/>
      <c r="F37" s="242"/>
      <c r="G37" s="242"/>
      <c r="H37" s="242"/>
      <c r="I37" s="242"/>
      <c r="J37" s="242"/>
      <c r="K37" s="242"/>
      <c r="L37" s="243"/>
      <c r="M37" s="16" t="str">
        <f>IF(A37=0,IF(D37="","**",""),"")</f>
        <v/>
      </c>
      <c r="N37" s="92">
        <v>0</v>
      </c>
      <c r="O37" s="16" t="str">
        <f>IF(A37=0,IF(N37=0,"**",""),"")</f>
        <v/>
      </c>
      <c r="P37" s="151" t="s">
        <v>67</v>
      </c>
      <c r="Q37" s="77" t="str">
        <f>IF(A37=0,IF(P37="","**",""),"")</f>
        <v/>
      </c>
      <c r="S37" s="241"/>
      <c r="T37" s="242"/>
      <c r="U37" s="242"/>
      <c r="V37" s="242"/>
      <c r="W37" s="242"/>
      <c r="X37" s="242"/>
      <c r="Y37" s="242"/>
      <c r="Z37" s="242"/>
      <c r="AA37" s="243"/>
    </row>
    <row r="38" spans="1:27" s="10" customFormat="1">
      <c r="B38" s="67"/>
      <c r="C38" s="302"/>
      <c r="D38" s="244"/>
      <c r="E38" s="330"/>
      <c r="F38" s="330"/>
      <c r="G38" s="330"/>
      <c r="H38" s="330"/>
      <c r="I38" s="330"/>
      <c r="J38" s="330"/>
      <c r="K38" s="330"/>
      <c r="L38" s="246"/>
      <c r="M38" s="3"/>
      <c r="N38" s="3"/>
      <c r="O38" s="3"/>
      <c r="P38" s="3"/>
      <c r="Q38" s="41"/>
      <c r="S38" s="244"/>
      <c r="T38" s="330"/>
      <c r="U38" s="330"/>
      <c r="V38" s="330"/>
      <c r="W38" s="330"/>
      <c r="X38" s="330"/>
      <c r="Y38" s="330"/>
      <c r="Z38" s="330"/>
      <c r="AA38" s="246"/>
    </row>
    <row r="39" spans="1:27" s="10" customFormat="1" ht="13.5" thickBot="1">
      <c r="B39" s="67"/>
      <c r="C39" s="302"/>
      <c r="D39" s="247"/>
      <c r="E39" s="248"/>
      <c r="F39" s="248"/>
      <c r="G39" s="248"/>
      <c r="H39" s="248"/>
      <c r="I39" s="248"/>
      <c r="J39" s="248"/>
      <c r="K39" s="248"/>
      <c r="L39" s="249"/>
      <c r="M39" s="3"/>
      <c r="N39" s="3"/>
      <c r="O39" s="3"/>
      <c r="P39" s="3"/>
      <c r="Q39" s="41"/>
      <c r="S39" s="247"/>
      <c r="T39" s="248"/>
      <c r="U39" s="248"/>
      <c r="V39" s="248"/>
      <c r="W39" s="248"/>
      <c r="X39" s="248"/>
      <c r="Y39" s="248"/>
      <c r="Z39" s="248"/>
      <c r="AA39" s="249"/>
    </row>
    <row r="40" spans="1:27" s="10" customFormat="1" ht="6.75" customHeight="1" thickBot="1">
      <c r="B40" s="67"/>
      <c r="C40" s="118"/>
      <c r="D40" s="22"/>
      <c r="E40" s="22"/>
      <c r="F40" s="22"/>
      <c r="G40" s="22"/>
      <c r="H40" s="22"/>
      <c r="I40" s="22"/>
      <c r="J40" s="22"/>
      <c r="K40" s="22"/>
      <c r="L40" s="22"/>
      <c r="M40" s="3"/>
      <c r="N40" s="3"/>
      <c r="O40" s="3"/>
      <c r="P40" s="3"/>
      <c r="Q40" s="41"/>
      <c r="S40" s="22"/>
      <c r="T40" s="22"/>
      <c r="U40" s="22"/>
      <c r="V40" s="22"/>
      <c r="W40" s="22"/>
      <c r="X40" s="22"/>
      <c r="Y40" s="22"/>
      <c r="Z40" s="22"/>
      <c r="AA40" s="22"/>
    </row>
    <row r="41" spans="1:27" s="10" customFormat="1" ht="12.75" customHeight="1" thickBot="1">
      <c r="A41" s="10">
        <f>IF($H$4="Yes",IF(D41="",IF(N41=0,IF(P41="",1,0),0),IF(N41=0,0,IF(P41="",0,1))),1)</f>
        <v>1</v>
      </c>
      <c r="B41" s="67"/>
      <c r="C41" s="302">
        <v>8</v>
      </c>
      <c r="D41" s="241"/>
      <c r="E41" s="242"/>
      <c r="F41" s="242"/>
      <c r="G41" s="242"/>
      <c r="H41" s="242"/>
      <c r="I41" s="242"/>
      <c r="J41" s="242"/>
      <c r="K41" s="242"/>
      <c r="L41" s="243"/>
      <c r="M41" s="16" t="str">
        <f>IF(A41=0,IF(D41="","**",""),"")</f>
        <v/>
      </c>
      <c r="N41" s="92">
        <v>0</v>
      </c>
      <c r="O41" s="16" t="str">
        <f>IF(A41=0,IF(N41=0,"**",""),"")</f>
        <v/>
      </c>
      <c r="P41" s="151" t="s">
        <v>67</v>
      </c>
      <c r="Q41" s="77" t="str">
        <f>IF(A41=0,IF(P41="","**",""),"")</f>
        <v/>
      </c>
      <c r="S41" s="241"/>
      <c r="T41" s="242"/>
      <c r="U41" s="242"/>
      <c r="V41" s="242"/>
      <c r="W41" s="242"/>
      <c r="X41" s="242"/>
      <c r="Y41" s="242"/>
      <c r="Z41" s="242"/>
      <c r="AA41" s="243"/>
    </row>
    <row r="42" spans="1:27" s="10" customFormat="1">
      <c r="B42" s="67"/>
      <c r="C42" s="302"/>
      <c r="D42" s="244"/>
      <c r="E42" s="330"/>
      <c r="F42" s="330"/>
      <c r="G42" s="330"/>
      <c r="H42" s="330"/>
      <c r="I42" s="330"/>
      <c r="J42" s="330"/>
      <c r="K42" s="330"/>
      <c r="L42" s="246"/>
      <c r="M42" s="3"/>
      <c r="N42" s="3"/>
      <c r="O42" s="3"/>
      <c r="P42" s="3"/>
      <c r="Q42" s="41"/>
      <c r="S42" s="244"/>
      <c r="T42" s="330"/>
      <c r="U42" s="330"/>
      <c r="V42" s="330"/>
      <c r="W42" s="330"/>
      <c r="X42" s="330"/>
      <c r="Y42" s="330"/>
      <c r="Z42" s="330"/>
      <c r="AA42" s="246"/>
    </row>
    <row r="43" spans="1:27" s="10" customFormat="1" ht="13.5" thickBot="1">
      <c r="B43" s="67"/>
      <c r="C43" s="302"/>
      <c r="D43" s="247"/>
      <c r="E43" s="248"/>
      <c r="F43" s="248"/>
      <c r="G43" s="248"/>
      <c r="H43" s="248"/>
      <c r="I43" s="248"/>
      <c r="J43" s="248"/>
      <c r="K43" s="248"/>
      <c r="L43" s="249"/>
      <c r="M43" s="3"/>
      <c r="N43" s="3"/>
      <c r="O43" s="3"/>
      <c r="P43" s="3"/>
      <c r="Q43" s="41"/>
      <c r="S43" s="247"/>
      <c r="T43" s="248"/>
      <c r="U43" s="248"/>
      <c r="V43" s="248"/>
      <c r="W43" s="248"/>
      <c r="X43" s="248"/>
      <c r="Y43" s="248"/>
      <c r="Z43" s="248"/>
      <c r="AA43" s="249"/>
    </row>
    <row r="44" spans="1:27" s="10" customFormat="1" ht="6.75" customHeight="1" thickBot="1">
      <c r="B44" s="67"/>
      <c r="C44" s="118"/>
      <c r="D44" s="22"/>
      <c r="E44" s="22"/>
      <c r="F44" s="22"/>
      <c r="G44" s="22"/>
      <c r="H44" s="22"/>
      <c r="I44" s="22"/>
      <c r="J44" s="22"/>
      <c r="K44" s="22"/>
      <c r="L44" s="22"/>
      <c r="M44" s="3"/>
      <c r="N44" s="3"/>
      <c r="O44" s="3"/>
      <c r="P44" s="3"/>
      <c r="Q44" s="41"/>
      <c r="S44" s="22"/>
      <c r="T44" s="22"/>
      <c r="U44" s="22"/>
      <c r="V44" s="22"/>
      <c r="W44" s="22"/>
      <c r="X44" s="22"/>
      <c r="Y44" s="22"/>
      <c r="Z44" s="22"/>
      <c r="AA44" s="22"/>
    </row>
    <row r="45" spans="1:27" s="10" customFormat="1" ht="12.75" customHeight="1" thickBot="1">
      <c r="A45" s="10">
        <f>IF($H$4="Yes",IF(D45="",IF(N45=0,IF(P45="",1,0),0),IF(N45=0,0,IF(P45="",0,1))),1)</f>
        <v>1</v>
      </c>
      <c r="B45" s="67"/>
      <c r="C45" s="302">
        <v>9</v>
      </c>
      <c r="D45" s="241"/>
      <c r="E45" s="242"/>
      <c r="F45" s="242"/>
      <c r="G45" s="242"/>
      <c r="H45" s="242"/>
      <c r="I45" s="242"/>
      <c r="J45" s="242"/>
      <c r="K45" s="242"/>
      <c r="L45" s="243"/>
      <c r="M45" s="16" t="str">
        <f>IF(A45=0,IF(D45="","**",""),"")</f>
        <v/>
      </c>
      <c r="N45" s="92">
        <v>0</v>
      </c>
      <c r="O45" s="16" t="str">
        <f>IF(A45=0,IF(N45=0,"**",""),"")</f>
        <v/>
      </c>
      <c r="P45" s="151" t="s">
        <v>67</v>
      </c>
      <c r="Q45" s="77" t="str">
        <f>IF(A45=0,IF(P45="","**",""),"")</f>
        <v/>
      </c>
      <c r="S45" s="241"/>
      <c r="T45" s="242"/>
      <c r="U45" s="242"/>
      <c r="V45" s="242"/>
      <c r="W45" s="242"/>
      <c r="X45" s="242"/>
      <c r="Y45" s="242"/>
      <c r="Z45" s="242"/>
      <c r="AA45" s="243"/>
    </row>
    <row r="46" spans="1:27" s="10" customFormat="1">
      <c r="B46" s="67"/>
      <c r="C46" s="302"/>
      <c r="D46" s="244"/>
      <c r="E46" s="330"/>
      <c r="F46" s="330"/>
      <c r="G46" s="330"/>
      <c r="H46" s="330"/>
      <c r="I46" s="330"/>
      <c r="J46" s="330"/>
      <c r="K46" s="330"/>
      <c r="L46" s="246"/>
      <c r="M46" s="3"/>
      <c r="N46" s="3"/>
      <c r="O46" s="3"/>
      <c r="P46" s="3"/>
      <c r="Q46" s="41"/>
      <c r="S46" s="244"/>
      <c r="T46" s="330"/>
      <c r="U46" s="330"/>
      <c r="V46" s="330"/>
      <c r="W46" s="330"/>
      <c r="X46" s="330"/>
      <c r="Y46" s="330"/>
      <c r="Z46" s="330"/>
      <c r="AA46" s="246"/>
    </row>
    <row r="47" spans="1:27" s="10" customFormat="1" ht="13.5" thickBot="1">
      <c r="B47" s="67"/>
      <c r="C47" s="302"/>
      <c r="D47" s="247"/>
      <c r="E47" s="248"/>
      <c r="F47" s="248"/>
      <c r="G47" s="248"/>
      <c r="H47" s="248"/>
      <c r="I47" s="248"/>
      <c r="J47" s="248"/>
      <c r="K47" s="248"/>
      <c r="L47" s="249"/>
      <c r="M47" s="3"/>
      <c r="N47" s="3"/>
      <c r="O47" s="3"/>
      <c r="P47" s="3"/>
      <c r="Q47" s="41"/>
      <c r="S47" s="247"/>
      <c r="T47" s="248"/>
      <c r="U47" s="248"/>
      <c r="V47" s="248"/>
      <c r="W47" s="248"/>
      <c r="X47" s="248"/>
      <c r="Y47" s="248"/>
      <c r="Z47" s="248"/>
      <c r="AA47" s="249"/>
    </row>
    <row r="48" spans="1:27" s="10" customFormat="1" ht="6.75" customHeight="1" thickBot="1">
      <c r="B48" s="67"/>
      <c r="C48" s="118"/>
      <c r="D48" s="22"/>
      <c r="E48" s="22"/>
      <c r="F48" s="22"/>
      <c r="G48" s="22"/>
      <c r="H48" s="22"/>
      <c r="I48" s="22"/>
      <c r="J48" s="22"/>
      <c r="K48" s="22"/>
      <c r="L48" s="22"/>
      <c r="M48" s="3"/>
      <c r="N48" s="3"/>
      <c r="O48" s="3"/>
      <c r="P48" s="3"/>
      <c r="Q48" s="41"/>
      <c r="S48" s="22"/>
      <c r="T48" s="22"/>
      <c r="U48" s="22"/>
      <c r="V48" s="22"/>
      <c r="W48" s="22"/>
      <c r="X48" s="22"/>
      <c r="Y48" s="22"/>
      <c r="Z48" s="22"/>
      <c r="AA48" s="22"/>
    </row>
    <row r="49" spans="1:27" s="10" customFormat="1" ht="12.75" customHeight="1" thickBot="1">
      <c r="A49" s="10">
        <f>IF($H$4="Yes",IF(D49="",IF(N49=0,IF(P49="",1,0),0),IF(N49=0,0,IF(P49="",0,1))),1)</f>
        <v>1</v>
      </c>
      <c r="B49" s="67"/>
      <c r="C49" s="302">
        <v>10</v>
      </c>
      <c r="D49" s="241"/>
      <c r="E49" s="242"/>
      <c r="F49" s="242"/>
      <c r="G49" s="242"/>
      <c r="H49" s="242"/>
      <c r="I49" s="242"/>
      <c r="J49" s="242"/>
      <c r="K49" s="242"/>
      <c r="L49" s="243"/>
      <c r="M49" s="16" t="str">
        <f>IF(A49=0,IF(D49="","**",""),"")</f>
        <v/>
      </c>
      <c r="N49" s="92">
        <v>0</v>
      </c>
      <c r="O49" s="16" t="str">
        <f>IF(A49=0,IF(N49=0,"**",""),"")</f>
        <v/>
      </c>
      <c r="P49" s="151" t="s">
        <v>67</v>
      </c>
      <c r="Q49" s="77" t="str">
        <f>IF(A49=0,IF(P49="","**",""),"")</f>
        <v/>
      </c>
      <c r="S49" s="241"/>
      <c r="T49" s="242"/>
      <c r="U49" s="242"/>
      <c r="V49" s="242"/>
      <c r="W49" s="242"/>
      <c r="X49" s="242"/>
      <c r="Y49" s="242"/>
      <c r="Z49" s="242"/>
      <c r="AA49" s="243"/>
    </row>
    <row r="50" spans="1:27" s="10" customFormat="1">
      <c r="B50" s="67"/>
      <c r="C50" s="302"/>
      <c r="D50" s="244"/>
      <c r="E50" s="330"/>
      <c r="F50" s="330"/>
      <c r="G50" s="330"/>
      <c r="H50" s="330"/>
      <c r="I50" s="330"/>
      <c r="J50" s="330"/>
      <c r="K50" s="330"/>
      <c r="L50" s="246"/>
      <c r="M50" s="3"/>
      <c r="N50" s="3"/>
      <c r="O50" s="3"/>
      <c r="P50" s="3"/>
      <c r="Q50" s="41"/>
      <c r="S50" s="244"/>
      <c r="T50" s="330"/>
      <c r="U50" s="330"/>
      <c r="V50" s="330"/>
      <c r="W50" s="330"/>
      <c r="X50" s="330"/>
      <c r="Y50" s="330"/>
      <c r="Z50" s="330"/>
      <c r="AA50" s="246"/>
    </row>
    <row r="51" spans="1:27" s="10" customFormat="1" ht="13.5" thickBot="1">
      <c r="B51" s="40"/>
      <c r="C51" s="302"/>
      <c r="D51" s="247"/>
      <c r="E51" s="248"/>
      <c r="F51" s="248"/>
      <c r="G51" s="248"/>
      <c r="H51" s="248"/>
      <c r="I51" s="248"/>
      <c r="J51" s="248"/>
      <c r="K51" s="248"/>
      <c r="L51" s="249"/>
      <c r="M51" s="3"/>
      <c r="N51" s="3"/>
      <c r="O51" s="3"/>
      <c r="P51" s="3"/>
      <c r="Q51" s="41"/>
      <c r="S51" s="247"/>
      <c r="T51" s="248"/>
      <c r="U51" s="248"/>
      <c r="V51" s="248"/>
      <c r="W51" s="248"/>
      <c r="X51" s="248"/>
      <c r="Y51" s="248"/>
      <c r="Z51" s="248"/>
      <c r="AA51" s="249"/>
    </row>
    <row r="52" spans="1:27" s="10" customFormat="1" ht="13.5" thickBot="1">
      <c r="B52" s="40"/>
      <c r="C52" s="3"/>
      <c r="D52" s="3"/>
      <c r="E52" s="3"/>
      <c r="F52" s="3"/>
      <c r="G52" s="3"/>
      <c r="H52" s="3"/>
      <c r="I52" s="3"/>
      <c r="J52" s="3"/>
      <c r="K52" s="3"/>
      <c r="L52" s="3"/>
      <c r="M52" s="3"/>
      <c r="N52" s="3"/>
      <c r="O52" s="3"/>
      <c r="P52" s="3"/>
      <c r="Q52" s="41"/>
    </row>
    <row r="53" spans="1:27" s="10" customFormat="1" ht="16.5" thickBot="1">
      <c r="B53" s="40"/>
      <c r="C53" s="3"/>
      <c r="D53" s="3"/>
      <c r="E53" s="3"/>
      <c r="F53" s="3"/>
      <c r="G53" s="3"/>
      <c r="H53" s="3"/>
      <c r="I53" s="3"/>
      <c r="J53" s="3"/>
      <c r="K53" s="3"/>
      <c r="L53" s="3"/>
      <c r="M53" s="110" t="s">
        <v>110</v>
      </c>
      <c r="N53" s="111">
        <f>SUM(N13:N51)</f>
        <v>0</v>
      </c>
      <c r="O53" s="3"/>
      <c r="P53" s="3"/>
      <c r="Q53" s="41"/>
    </row>
    <row r="54" spans="1:27" s="10" customFormat="1" ht="13.5" thickBot="1">
      <c r="B54" s="42"/>
      <c r="C54" s="44"/>
      <c r="D54" s="44"/>
      <c r="E54" s="44"/>
      <c r="F54" s="44"/>
      <c r="G54" s="44"/>
      <c r="H54" s="44"/>
      <c r="I54" s="44"/>
      <c r="J54" s="44"/>
      <c r="K54" s="44"/>
      <c r="L54" s="44"/>
      <c r="M54" s="44"/>
      <c r="N54" s="44"/>
      <c r="O54" s="44"/>
      <c r="P54" s="44"/>
      <c r="Q54" s="45"/>
    </row>
    <row r="55" spans="1:27" s="10" customFormat="1" ht="13.5" thickTop="1">
      <c r="B55" s="3"/>
      <c r="C55" s="3"/>
      <c r="D55" s="3"/>
      <c r="E55" s="3"/>
      <c r="F55" s="3"/>
      <c r="G55" s="3"/>
      <c r="H55" s="3"/>
      <c r="I55" s="3"/>
      <c r="J55" s="3"/>
      <c r="K55" s="3"/>
      <c r="L55" s="3"/>
      <c r="M55" s="3"/>
      <c r="N55" s="3"/>
      <c r="O55" s="3"/>
      <c r="P55" s="3"/>
      <c r="Q55" s="3"/>
    </row>
  </sheetData>
  <sheetProtection algorithmName="SHA-512" hashValue="pD+3ttwKq3TrS4m4qjXBPO9g1WDboSc+X3SyuLS8NnpRLce/Ss9JdLXzpQxSUZIHSjgFGvCoOagGeae7SJ0+cA==" saltValue="vFPr6nmLnQurxLVABhf7gw==" spinCount="100000" sheet="1" selectLockedCells="1"/>
  <mergeCells count="32">
    <mergeCell ref="S49:AA51"/>
    <mergeCell ref="S29:AA31"/>
    <mergeCell ref="S33:AA35"/>
    <mergeCell ref="S37:AA39"/>
    <mergeCell ref="S41:AA43"/>
    <mergeCell ref="S45:AA47"/>
    <mergeCell ref="S12:AA12"/>
    <mergeCell ref="S13:AA15"/>
    <mergeCell ref="S17:AA19"/>
    <mergeCell ref="S21:AA23"/>
    <mergeCell ref="S25:AA27"/>
    <mergeCell ref="C49:C51"/>
    <mergeCell ref="D49:L51"/>
    <mergeCell ref="C37:C39"/>
    <mergeCell ref="D37:L39"/>
    <mergeCell ref="C41:C43"/>
    <mergeCell ref="D41:L43"/>
    <mergeCell ref="C45:C47"/>
    <mergeCell ref="D45:L47"/>
    <mergeCell ref="C25:C27"/>
    <mergeCell ref="D25:L27"/>
    <mergeCell ref="C29:C31"/>
    <mergeCell ref="D29:L31"/>
    <mergeCell ref="C33:C35"/>
    <mergeCell ref="D33:L35"/>
    <mergeCell ref="C21:C23"/>
    <mergeCell ref="D21:L23"/>
    <mergeCell ref="D12:L12"/>
    <mergeCell ref="C13:C15"/>
    <mergeCell ref="D13:L15"/>
    <mergeCell ref="C17:C19"/>
    <mergeCell ref="D17:L19"/>
  </mergeCells>
  <conditionalFormatting sqref="N13 N17 N21 N25 N29">
    <cfRule type="cellIs" dxfId="7" priority="6" stopIfTrue="1" operator="lessThan">
      <formula>0</formula>
    </cfRule>
  </conditionalFormatting>
  <conditionalFormatting sqref="M2 J2">
    <cfRule type="cellIs" dxfId="6" priority="7" stopIfTrue="1" operator="equal">
      <formula>"Complete"</formula>
    </cfRule>
    <cfRule type="cellIs" dxfId="5" priority="8" stopIfTrue="1" operator="equal">
      <formula>"Incomplete"</formula>
    </cfRule>
  </conditionalFormatting>
  <conditionalFormatting sqref="N33 N37 N41 N45 N49">
    <cfRule type="cellIs" dxfId="4" priority="5" stopIfTrue="1" operator="lessThan">
      <formula>0</formula>
    </cfRule>
  </conditionalFormatting>
  <conditionalFormatting sqref="O2">
    <cfRule type="cellIs" dxfId="3" priority="3" stopIfTrue="1" operator="equal">
      <formula>"Complete"</formula>
    </cfRule>
    <cfRule type="cellIs" dxfId="2" priority="4" stopIfTrue="1" operator="equal">
      <formula>"Incomplete"</formula>
    </cfRule>
  </conditionalFormatting>
  <dataValidations count="1">
    <dataValidation allowBlank="1" showErrorMessage="1" sqref="H1:H3 A1:G1048576 H5:H1048576 I1:O1048576 P50:P1048576 P1:P12 P14:P16 P18:P20 P22:P24 P26:P28 P30:P32 P34:P36 P38:P40 P42:P44 P46:P48 Q1:XFD1048576" xr:uid="{F3A5B39E-9561-41EC-B02C-80C31DB379C7}"/>
  </dataValidations>
  <pageMargins left="0.75" right="0.75" top="1" bottom="1" header="0.5" footer="0.5"/>
  <pageSetup paperSize="9" scale="48" orientation="landscape"/>
  <headerFooter alignWithMargins="0"/>
  <extLst>
    <ext xmlns:x14="http://schemas.microsoft.com/office/spreadsheetml/2009/9/main" uri="{CCE6A557-97BC-4b89-ADB6-D9C93CAAB3DF}">
      <x14:dataValidations xmlns:xm="http://schemas.microsoft.com/office/excel/2006/main" count="2">
        <x14:dataValidation type="list" allowBlank="1" showErrorMessage="1" xr:uid="{1645E224-67E1-4F06-B44F-71DC2CA6A661}">
          <x14:formula1>
            <xm:f>Lists!$A$1:$A$2</xm:f>
          </x14:formula1>
          <xm:sqref>H4</xm:sqref>
        </x14:dataValidation>
        <x14:dataValidation type="list" allowBlank="1" showErrorMessage="1" xr:uid="{8FE5E65E-630D-4386-AF59-DDDC8D4D6CBD}">
          <x14:formula1>
            <xm:f>Lists!$D$1:$D$2</xm:f>
          </x14:formula1>
          <xm:sqref>P13 P17 P21 P25 P29 P33 P37 P41 P45 P49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8"/>
  <sheetViews>
    <sheetView workbookViewId="0">
      <pane ySplit="2" topLeftCell="A3" activePane="bottomLeft" state="frozen"/>
      <selection pane="bottomLeft" activeCell="E26" sqref="E26"/>
    </sheetView>
  </sheetViews>
  <sheetFormatPr defaultColWidth="9.140625" defaultRowHeight="12.75"/>
  <cols>
    <col min="1" max="1" width="3.42578125" style="10" customWidth="1"/>
    <col min="2" max="2" width="3.42578125" style="3" customWidth="1"/>
    <col min="3" max="3" width="35.42578125" style="3" customWidth="1"/>
    <col min="4" max="4" width="3.140625" style="3" customWidth="1"/>
    <col min="5" max="5" width="15.7109375" style="3" customWidth="1"/>
    <col min="6" max="6" width="3.7109375" style="3" customWidth="1"/>
    <col min="7" max="7" width="15.7109375" style="3" customWidth="1"/>
    <col min="8" max="8" width="3.7109375" style="3" customWidth="1"/>
    <col min="9" max="9" width="15.7109375" style="3" customWidth="1"/>
    <col min="10" max="10" width="3.5703125" style="3" customWidth="1"/>
    <col min="11" max="11" width="15.7109375" style="3" customWidth="1"/>
    <col min="12" max="12" width="3.7109375" style="3" customWidth="1"/>
    <col min="13" max="13" width="15.7109375" style="3" customWidth="1"/>
    <col min="14" max="14" width="3.7109375" style="3" customWidth="1"/>
    <col min="15" max="15" width="15.7109375" style="3" customWidth="1"/>
    <col min="16" max="16" width="3.7109375" style="3" customWidth="1"/>
    <col min="17" max="17" width="3.42578125" style="3" customWidth="1"/>
    <col min="18" max="16384" width="9.140625" style="3"/>
  </cols>
  <sheetData>
    <row r="1" spans="1:16" ht="15.75" customHeight="1" thickBot="1">
      <c r="C1" s="30" t="str">
        <f>'Form Status'!C1</f>
        <v>NGen Strategic Supply Workbook v9</v>
      </c>
      <c r="D1" s="30"/>
      <c r="O1" s="134" t="str">
        <f>'Form Status'!R1</f>
        <v>Company Confidential</v>
      </c>
    </row>
    <row r="2" spans="1:16" ht="30" customHeight="1" thickTop="1">
      <c r="A2" s="10">
        <v>1</v>
      </c>
      <c r="B2" s="62"/>
      <c r="C2" s="52" t="s">
        <v>111</v>
      </c>
      <c r="D2" s="52"/>
      <c r="E2" s="63"/>
      <c r="F2" s="63"/>
      <c r="G2" s="63"/>
      <c r="H2" s="64" t="s">
        <v>66</v>
      </c>
      <c r="I2" s="65" t="str">
        <f>IF(A2=1,"Complete","Incomplete")</f>
        <v>Complete</v>
      </c>
      <c r="J2" s="63"/>
      <c r="K2" s="63"/>
      <c r="L2" s="64" t="s">
        <v>59</v>
      </c>
      <c r="M2" s="65" t="str">
        <f>'Form Status'!F42</f>
        <v>Incomplete</v>
      </c>
      <c r="N2" s="63"/>
      <c r="O2" s="63"/>
      <c r="P2" s="66"/>
    </row>
    <row r="3" spans="1:16">
      <c r="B3" s="40"/>
      <c r="P3" s="41"/>
    </row>
    <row r="4" spans="1:16" ht="12.75" customHeight="1">
      <c r="B4" s="40"/>
      <c r="C4" s="205"/>
      <c r="D4" s="205"/>
      <c r="E4" s="205"/>
      <c r="G4" s="331"/>
      <c r="H4" s="331"/>
      <c r="I4" s="331"/>
      <c r="J4" s="331"/>
      <c r="K4" s="331"/>
      <c r="L4" s="331"/>
      <c r="M4" s="331"/>
      <c r="P4" s="41"/>
    </row>
    <row r="5" spans="1:16" ht="12.75" customHeight="1">
      <c r="B5" s="40"/>
      <c r="C5" s="205"/>
      <c r="D5" s="205"/>
      <c r="E5" s="205"/>
      <c r="G5" s="331"/>
      <c r="H5" s="331"/>
      <c r="I5" s="331"/>
      <c r="J5" s="331"/>
      <c r="K5" s="331"/>
      <c r="L5" s="331"/>
      <c r="M5" s="331"/>
      <c r="P5" s="41"/>
    </row>
    <row r="6" spans="1:16" ht="18.75" customHeight="1">
      <c r="B6" s="40"/>
      <c r="C6" s="205"/>
      <c r="D6" s="205"/>
      <c r="E6" s="205"/>
      <c r="G6" s="119"/>
      <c r="H6" s="119"/>
      <c r="I6" s="119"/>
      <c r="J6" s="119"/>
      <c r="K6" s="119"/>
      <c r="L6" s="119"/>
      <c r="M6" s="119"/>
      <c r="P6" s="41"/>
    </row>
    <row r="7" spans="1:16" ht="12.75" customHeight="1">
      <c r="B7" s="40"/>
      <c r="C7" s="132"/>
      <c r="D7" s="132"/>
      <c r="E7" s="132"/>
      <c r="G7" s="131"/>
      <c r="H7" s="116"/>
      <c r="I7" s="131"/>
      <c r="J7" s="116"/>
      <c r="K7" s="116"/>
      <c r="L7" s="116"/>
      <c r="M7" s="116"/>
      <c r="O7" s="116"/>
      <c r="P7" s="41"/>
    </row>
    <row r="8" spans="1:16" ht="27.75" customHeight="1">
      <c r="B8" s="40"/>
      <c r="C8" s="132"/>
      <c r="D8" s="132"/>
      <c r="E8" s="193" t="s">
        <v>135</v>
      </c>
      <c r="F8" s="121"/>
      <c r="G8" s="133"/>
      <c r="H8" s="133"/>
      <c r="I8" s="180" t="s">
        <v>173</v>
      </c>
      <c r="J8" s="116"/>
      <c r="K8" s="116"/>
      <c r="L8" s="116"/>
      <c r="M8" s="116"/>
      <c r="O8" s="116"/>
      <c r="P8" s="41"/>
    </row>
    <row r="9" spans="1:16" ht="13.5" thickBot="1">
      <c r="B9" s="40"/>
      <c r="E9" s="9" t="s">
        <v>112</v>
      </c>
      <c r="G9" s="133"/>
      <c r="H9" s="133"/>
      <c r="I9" s="178"/>
      <c r="J9" s="116"/>
      <c r="K9" s="116"/>
      <c r="L9" s="116"/>
      <c r="M9" s="116"/>
      <c r="O9" s="116"/>
      <c r="P9" s="41"/>
    </row>
    <row r="10" spans="1:16" ht="12.75" customHeight="1">
      <c r="A10" s="10">
        <f t="shared" ref="A10:A18" si="0">IF(E10=O10,1,IF(E10&gt;0,IF(O10&gt;0,IF(ABS((E10-O10)/O10)&gt;0.0001,0,1),0),0))</f>
        <v>1</v>
      </c>
      <c r="B10" s="40"/>
      <c r="C10" s="5" t="s">
        <v>60</v>
      </c>
      <c r="D10" s="117"/>
      <c r="E10" s="94">
        <f>IF('Labour Costs'!G4="Yes",'Labour Costs'!S41,0)</f>
        <v>0</v>
      </c>
      <c r="G10" s="133"/>
      <c r="H10" s="133"/>
      <c r="I10" s="178"/>
      <c r="P10" s="41"/>
    </row>
    <row r="11" spans="1:16" ht="12.75" customHeight="1">
      <c r="A11" s="10">
        <f t="shared" si="0"/>
        <v>1</v>
      </c>
      <c r="B11" s="40"/>
      <c r="C11" s="191" t="s">
        <v>61</v>
      </c>
      <c r="D11" s="117"/>
      <c r="E11" s="95">
        <f>IF('Sub Contract Costs'!I4="Yes",SUMIF('Sub Contract Costs'!$O$10:$O$37,"Cash",'Sub Contract Costs'!$M$10:$M$37),0)</f>
        <v>0</v>
      </c>
      <c r="G11" s="133"/>
      <c r="H11" s="133"/>
      <c r="I11" s="178"/>
      <c r="P11" s="41"/>
    </row>
    <row r="12" spans="1:16" ht="12.75" customHeight="1">
      <c r="B12" s="40"/>
      <c r="C12" s="191" t="s">
        <v>196</v>
      </c>
      <c r="D12" s="183"/>
      <c r="E12" s="95">
        <f>IF('Equipment &amp; Capital Costs'!K4="Yes",SUMIFS('Equipment &amp; Capital Costs'!$M$12:$M$88,'Equipment &amp; Capital Costs'!$K$12:$K$88,"Non-Capital",'Equipment &amp; Capital Costs'!$O$12:$O$88,"Cash"),0)</f>
        <v>0</v>
      </c>
      <c r="G12" s="185"/>
      <c r="H12" s="185"/>
      <c r="I12" s="178"/>
      <c r="P12" s="41"/>
    </row>
    <row r="13" spans="1:16" ht="12.75" customHeight="1">
      <c r="A13" s="10">
        <f t="shared" si="0"/>
        <v>1</v>
      </c>
      <c r="B13" s="40"/>
      <c r="C13" s="191" t="s">
        <v>62</v>
      </c>
      <c r="D13" s="117"/>
      <c r="E13" s="95">
        <f>IF('Equipment &amp; Capital Costs'!K4="Yes",SUMIFS('Equipment &amp; Capital Costs'!$M$12:$M$88,'Equipment &amp; Capital Costs'!$K$12:$K$88,"Capital",'Equipment &amp; Capital Costs'!$O$12:$O$88,"Cash"),0)</f>
        <v>0</v>
      </c>
      <c r="G13" s="133"/>
      <c r="H13" s="133"/>
      <c r="I13" s="178"/>
      <c r="P13" s="41"/>
    </row>
    <row r="14" spans="1:16" ht="12.75" customHeight="1">
      <c r="A14" s="10">
        <f t="shared" si="0"/>
        <v>1</v>
      </c>
      <c r="B14" s="40"/>
      <c r="C14" s="191" t="s">
        <v>63</v>
      </c>
      <c r="D14" s="117"/>
      <c r="E14" s="95">
        <f>IF('Materials &amp; Supplies Costs'!E4="Yes",SUMIF('Materials &amp; Supplies Costs'!$N$9:$N$28,"Cash",'Materials &amp; Supplies Costs'!$L$9:$L$28),0)</f>
        <v>0</v>
      </c>
      <c r="G14" s="133"/>
      <c r="H14" s="133"/>
      <c r="I14" s="178"/>
      <c r="P14" s="41"/>
    </row>
    <row r="15" spans="1:16" ht="14.25" customHeight="1">
      <c r="A15" s="10">
        <f>IF(E15=O15,1,IF(E15&gt;0,IF(O15&gt;0,IF(ABS((E15-O15)/O15)&gt;0.0001,0,1),0),0))</f>
        <v>1</v>
      </c>
      <c r="B15" s="40"/>
      <c r="C15" s="191" t="s">
        <v>155</v>
      </c>
      <c r="D15" s="136"/>
      <c r="E15" s="95">
        <f>IF('Travel Costs'!H4="Yes",SUMIF('Travel Costs'!$P$9:$P$28,"Cash",'Travel Costs'!$N$9:$N$28),0)</f>
        <v>0</v>
      </c>
      <c r="G15" s="137"/>
      <c r="H15" s="137"/>
      <c r="I15" s="178"/>
      <c r="P15" s="41"/>
    </row>
    <row r="16" spans="1:16" ht="14.25" customHeight="1">
      <c r="B16" s="40"/>
      <c r="C16" s="191" t="s">
        <v>197</v>
      </c>
      <c r="D16" s="183"/>
      <c r="E16" s="95">
        <f>IF('Other Eligible Costs'!H4="Yes",SUMIFS('Other Eligible Costs'!$N$13:$N$49,'Other Eligible Costs'!$P$13:$P$49,"Room/Facility Rental",'Other Eligible Costs'!$R$13:$R$49,"Cash"),0)</f>
        <v>0</v>
      </c>
      <c r="G16" s="185"/>
      <c r="H16" s="185"/>
      <c r="I16" s="178"/>
      <c r="P16" s="41"/>
    </row>
    <row r="17" spans="1:16" ht="14.25" customHeight="1">
      <c r="B17" s="40"/>
      <c r="C17" s="191" t="s">
        <v>198</v>
      </c>
      <c r="D17" s="183"/>
      <c r="E17" s="95">
        <f>IF('Other Eligible Costs'!H4="Yes",SUMIFS('Other Eligible Costs'!$N$13:$N$49,'Other Eligible Costs'!$P$13:$P$49,"Dissemination Costs",'Other Eligible Costs'!$R$13:$R$49,"Cash"),0)</f>
        <v>0</v>
      </c>
      <c r="G17" s="185"/>
      <c r="H17" s="185"/>
      <c r="I17" s="178"/>
      <c r="P17" s="41"/>
    </row>
    <row r="18" spans="1:16" ht="12.75" customHeight="1">
      <c r="A18" s="10">
        <f t="shared" si="0"/>
        <v>1</v>
      </c>
      <c r="B18" s="40"/>
      <c r="C18" s="191" t="s">
        <v>64</v>
      </c>
      <c r="D18" s="117"/>
      <c r="E18" s="95">
        <f>IF('Other Eligible Costs'!H4="Yes",SUMIF('Other Eligible Costs'!$R$13:$R$49,"Cash",'Other Eligible Costs'!$N$13:$N$49),0)</f>
        <v>0</v>
      </c>
      <c r="G18" s="133"/>
      <c r="H18" s="133"/>
      <c r="I18" s="178"/>
      <c r="P18" s="41"/>
    </row>
    <row r="19" spans="1:16" ht="9.75" customHeight="1" thickBot="1">
      <c r="B19" s="40"/>
      <c r="C19" s="190"/>
      <c r="G19" s="192" t="s">
        <v>172</v>
      </c>
      <c r="H19" s="133"/>
      <c r="I19" s="178"/>
      <c r="P19" s="41"/>
    </row>
    <row r="20" spans="1:16" ht="16.5" thickBot="1">
      <c r="B20" s="40"/>
      <c r="C20" s="23" t="s">
        <v>138</v>
      </c>
      <c r="D20" s="23"/>
      <c r="E20" s="96">
        <f>SUM(E10:E18)</f>
        <v>0</v>
      </c>
      <c r="G20" s="177">
        <v>0.5</v>
      </c>
      <c r="H20" s="133"/>
      <c r="I20" s="179">
        <f>+E20*G20</f>
        <v>0</v>
      </c>
      <c r="P20" s="41"/>
    </row>
    <row r="21" spans="1:16" ht="9.75" customHeight="1" thickBot="1">
      <c r="B21" s="40"/>
      <c r="G21" s="133"/>
      <c r="H21" s="133"/>
      <c r="I21" s="133"/>
      <c r="P21" s="41"/>
    </row>
    <row r="22" spans="1:16" ht="12.75" customHeight="1">
      <c r="A22" s="10">
        <f t="shared" ref="A22" si="1">IF(E22=O22,1,IF(E22&gt;0,IF(O22&gt;0,IF(ABS((E22-O22)/O22)&gt;0.0001,0,1),0),0))</f>
        <v>1</v>
      </c>
      <c r="B22" s="40"/>
      <c r="C22" s="5" t="s">
        <v>65</v>
      </c>
      <c r="D22" s="136"/>
      <c r="E22" s="94">
        <f>IF('Unfunded Eligible Costs'!H4="Yes",SUMIF('Unfunded Eligible Costs'!$P$13:$P$49,"Cash",'Unfunded Eligible Costs'!$N$13:$N$49),0)</f>
        <v>0</v>
      </c>
      <c r="G22" s="170" t="s">
        <v>151</v>
      </c>
      <c r="H22" s="137"/>
      <c r="I22" s="137"/>
      <c r="P22" s="41"/>
    </row>
    <row r="23" spans="1:16" ht="16.5" thickBot="1">
      <c r="B23" s="40"/>
      <c r="C23" s="5" t="s">
        <v>139</v>
      </c>
      <c r="D23" s="23"/>
      <c r="E23" s="171">
        <f ca="1">SUMIF('Sub Contract Costs'!$O$10:$O$37,"In-Kind",'Sub Contract Costs'!$M$10:$M$37)+SUMIF('Equipment &amp; Capital Costs'!$O$12:$O$88,"In-Kind",'Equipment &amp; Capital Costs'!M91)+SUMIF('Materials &amp; Supplies Costs'!$N$9:$N$28,"In-Kind",'Materials &amp; Supplies Costs'!$L$9:$L$28)+SUMIF('Other Eligible Costs'!$R$13:$R$49,"In-Kind",'Other Eligible Costs'!$N$13:$N$49)+SUMIF('Unfunded Eligible Costs'!$P$13:$P$49,"In-Kind",'Unfunded Eligible Costs'!$N$13:$N$49)</f>
        <v>0</v>
      </c>
      <c r="G23" s="170" t="s">
        <v>151</v>
      </c>
      <c r="H23" s="137"/>
      <c r="I23" s="137"/>
      <c r="P23" s="41"/>
    </row>
    <row r="24" spans="1:16" ht="13.5" thickBot="1">
      <c r="B24" s="67"/>
      <c r="C24" s="4"/>
      <c r="D24" s="4"/>
      <c r="G24" s="133"/>
      <c r="H24" s="133"/>
      <c r="I24" s="133"/>
      <c r="P24" s="41"/>
    </row>
    <row r="25" spans="1:16" ht="16.5" thickBot="1">
      <c r="B25" s="67"/>
      <c r="C25" s="5" t="s">
        <v>206</v>
      </c>
      <c r="D25" s="23"/>
      <c r="E25" s="203">
        <f>SUM('Form Status'!Q31:Q33)</f>
        <v>0</v>
      </c>
      <c r="G25" s="170" t="s">
        <v>207</v>
      </c>
      <c r="H25" s="196"/>
      <c r="I25" s="196"/>
      <c r="P25" s="41"/>
    </row>
    <row r="26" spans="1:16">
      <c r="B26" s="40"/>
      <c r="C26" s="24"/>
      <c r="D26" s="24"/>
      <c r="P26" s="41"/>
    </row>
    <row r="27" spans="1:16" s="13" customFormat="1" ht="15">
      <c r="A27" s="14"/>
      <c r="B27" s="79"/>
      <c r="C27" s="25" t="s">
        <v>114</v>
      </c>
      <c r="D27" s="25"/>
      <c r="E27" s="26"/>
      <c r="F27" s="26"/>
      <c r="G27" s="26"/>
      <c r="H27" s="26"/>
      <c r="I27" s="26"/>
      <c r="J27" s="26"/>
      <c r="K27" s="26"/>
      <c r="L27" s="26"/>
      <c r="M27" s="26"/>
      <c r="N27" s="26"/>
      <c r="O27" s="26"/>
      <c r="P27" s="80"/>
    </row>
    <row r="28" spans="1:16">
      <c r="B28" s="40"/>
      <c r="P28" s="41"/>
    </row>
    <row r="29" spans="1:16">
      <c r="B29" s="40"/>
      <c r="C29" s="4" t="s">
        <v>115</v>
      </c>
      <c r="D29" s="4"/>
      <c r="P29" s="41"/>
    </row>
    <row r="30" spans="1:16" ht="13.5" thickBot="1">
      <c r="B30" s="40"/>
      <c r="P30" s="41"/>
    </row>
    <row r="31" spans="1:16">
      <c r="B31" s="40"/>
      <c r="C31" s="5" t="s">
        <v>60</v>
      </c>
      <c r="D31" s="117"/>
      <c r="E31" s="81">
        <f>IF(E20&gt;0,E10/E20,0)</f>
        <v>0</v>
      </c>
      <c r="P31" s="41"/>
    </row>
    <row r="32" spans="1:16">
      <c r="B32" s="40"/>
      <c r="C32" s="5" t="s">
        <v>61</v>
      </c>
      <c r="D32" s="117"/>
      <c r="E32" s="82">
        <f>IF(E20&gt;0,E11/E20,0)</f>
        <v>0</v>
      </c>
      <c r="P32" s="41"/>
    </row>
    <row r="33" spans="2:16">
      <c r="B33" s="40"/>
      <c r="C33" s="5" t="s">
        <v>113</v>
      </c>
      <c r="D33" s="117"/>
      <c r="E33" s="82">
        <f>IF(E20&gt;0,SUM(E12:E13)/E20,0)</f>
        <v>0</v>
      </c>
      <c r="P33" s="41"/>
    </row>
    <row r="34" spans="2:16">
      <c r="B34" s="40"/>
      <c r="C34" s="5" t="s">
        <v>63</v>
      </c>
      <c r="D34" s="117"/>
      <c r="E34" s="82">
        <f>IF(E20&gt;0,E14/E20,0)</f>
        <v>0</v>
      </c>
      <c r="P34" s="41"/>
    </row>
    <row r="35" spans="2:16">
      <c r="B35" s="40"/>
      <c r="C35" s="5" t="s">
        <v>155</v>
      </c>
      <c r="D35" s="136"/>
      <c r="E35" s="82">
        <f>IF(E20&gt;0,E15/E20,0)</f>
        <v>0</v>
      </c>
      <c r="P35" s="41"/>
    </row>
    <row r="36" spans="2:16" ht="13.5" thickBot="1">
      <c r="B36" s="40"/>
      <c r="C36" s="5" t="s">
        <v>64</v>
      </c>
      <c r="D36" s="117"/>
      <c r="E36" s="172">
        <f>IF(E20&gt;0,SUM(E16:E18)/E20,0)</f>
        <v>0</v>
      </c>
      <c r="P36" s="41"/>
    </row>
    <row r="37" spans="2:16" ht="13.5" thickBot="1">
      <c r="B37" s="42"/>
      <c r="C37" s="44"/>
      <c r="D37" s="44"/>
      <c r="E37" s="44"/>
      <c r="F37" s="44"/>
      <c r="G37" s="44"/>
      <c r="H37" s="44"/>
      <c r="I37" s="44"/>
      <c r="J37" s="44"/>
      <c r="K37" s="44"/>
      <c r="L37" s="44"/>
      <c r="M37" s="44"/>
      <c r="N37" s="44"/>
      <c r="O37" s="44"/>
      <c r="P37" s="45"/>
    </row>
    <row r="38" spans="2:16" ht="13.5" thickTop="1"/>
  </sheetData>
  <sheetProtection algorithmName="SHA-512" hashValue="4UGHKXlbTz1wOd0fH6N8J3oBAG9bY6mhmpg81d/CpM7WBTDKzRxBq/pInBfN8cRaDPwBG/1WToY7vewCeYu3PA==" saltValue="u2M0oTFetGE+WVUhIULV1w==" spinCount="100000" sheet="1" selectLockedCells="1"/>
  <mergeCells count="2">
    <mergeCell ref="G4:M5"/>
    <mergeCell ref="C4:E6"/>
  </mergeCells>
  <phoneticPr fontId="0" type="noConversion"/>
  <conditionalFormatting sqref="M2 I2">
    <cfRule type="cellIs" dxfId="1" priority="1" stopIfTrue="1" operator="equal">
      <formula>"Complete"</formula>
    </cfRule>
    <cfRule type="cellIs" dxfId="0" priority="2" stopIfTrue="1" operator="equal">
      <formula>"Incomplete"</formula>
    </cfRule>
  </conditionalFormatting>
  <dataValidations count="1">
    <dataValidation allowBlank="1" showErrorMessage="1" sqref="D1:E3 C1:C4 L23:XFD23 F23:J23 C7:E18 F1:XFD22 A1:B18 F24:XFD1048576 A19:E1048576" xr:uid="{DC2CF4E6-B905-488B-8269-497600FD2E7D}"/>
  </dataValidations>
  <pageMargins left="0.75" right="0.75" top="1" bottom="1" header="0.5" footer="0.5"/>
  <pageSetup paperSize="9" scale="85" fitToHeight="6"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F817D-C3F4-492A-9E63-1F32C8114773}">
  <dimension ref="A1:G5"/>
  <sheetViews>
    <sheetView workbookViewId="0">
      <selection activeCell="G4" sqref="G4"/>
    </sheetView>
  </sheetViews>
  <sheetFormatPr defaultColWidth="8.85546875" defaultRowHeight="12.75"/>
  <cols>
    <col min="5" max="5" width="18.42578125" customWidth="1"/>
    <col min="6" max="6" width="11.85546875" customWidth="1"/>
  </cols>
  <sheetData>
    <row r="1" spans="1:7">
      <c r="A1" t="s">
        <v>43</v>
      </c>
      <c r="B1" t="s">
        <v>116</v>
      </c>
      <c r="C1" s="128" t="s">
        <v>128</v>
      </c>
      <c r="D1" s="128" t="s">
        <v>133</v>
      </c>
      <c r="E1" s="128" t="s">
        <v>174</v>
      </c>
      <c r="F1" s="190" t="s">
        <v>191</v>
      </c>
      <c r="G1" s="197" t="s">
        <v>199</v>
      </c>
    </row>
    <row r="2" spans="1:7">
      <c r="A2" t="s">
        <v>44</v>
      </c>
      <c r="B2" t="s">
        <v>91</v>
      </c>
      <c r="C2" s="128" t="s">
        <v>129</v>
      </c>
      <c r="D2" s="128" t="s">
        <v>132</v>
      </c>
      <c r="E2" s="128" t="s">
        <v>175</v>
      </c>
      <c r="F2" s="190" t="s">
        <v>192</v>
      </c>
      <c r="G2" s="197" t="s">
        <v>200</v>
      </c>
    </row>
    <row r="3" spans="1:7">
      <c r="E3" s="128" t="s">
        <v>176</v>
      </c>
      <c r="G3" s="128" t="s">
        <v>201</v>
      </c>
    </row>
    <row r="5" spans="1:7">
      <c r="E5" s="1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8"/>
  <sheetViews>
    <sheetView showZeros="0" tabSelected="1" zoomScaleNormal="100" workbookViewId="0">
      <selection activeCell="C31" sqref="C31:E31"/>
    </sheetView>
  </sheetViews>
  <sheetFormatPr defaultColWidth="9.140625" defaultRowHeight="12.75"/>
  <cols>
    <col min="1" max="2" width="3.42578125" style="3" customWidth="1"/>
    <col min="3" max="3" width="9.140625" style="4"/>
    <col min="4" max="4" width="10.85546875" style="3" customWidth="1"/>
    <col min="5" max="5" width="13.42578125" style="3" customWidth="1"/>
    <col min="6" max="6" width="2" style="3" customWidth="1"/>
    <col min="7" max="7" width="22.42578125" style="3" customWidth="1"/>
    <col min="8" max="8" width="2.42578125" style="3" customWidth="1"/>
    <col min="9" max="11" width="9" style="3" customWidth="1"/>
    <col min="12" max="12" width="2.85546875" style="3" customWidth="1"/>
    <col min="13" max="13" width="12" style="3" customWidth="1"/>
    <col min="14" max="14" width="2.85546875" style="3" customWidth="1"/>
    <col min="15" max="15" width="11.140625" style="3" customWidth="1"/>
    <col min="16" max="16" width="2.85546875" style="3" customWidth="1"/>
    <col min="17" max="17" width="13" style="3" customWidth="1"/>
    <col min="18" max="18" width="1.140625" style="3" customWidth="1"/>
    <col min="19" max="20" width="3.42578125" style="3" customWidth="1"/>
    <col min="21" max="16384" width="9.140625" style="3"/>
  </cols>
  <sheetData>
    <row r="1" spans="1:19" ht="15.75" customHeight="1" thickBot="1">
      <c r="C1" s="175" t="s">
        <v>208</v>
      </c>
      <c r="Q1" s="120"/>
      <c r="R1" s="134" t="s">
        <v>140</v>
      </c>
    </row>
    <row r="2" spans="1:19" ht="13.5" thickTop="1">
      <c r="B2" s="36"/>
      <c r="C2" s="37"/>
      <c r="D2" s="38"/>
      <c r="E2" s="38"/>
      <c r="F2" s="38"/>
      <c r="G2" s="38"/>
      <c r="H2" s="38"/>
      <c r="I2" s="38"/>
      <c r="J2" s="38"/>
      <c r="K2" s="38"/>
      <c r="L2" s="38"/>
      <c r="M2" s="38"/>
      <c r="N2" s="38"/>
      <c r="O2" s="38"/>
      <c r="P2" s="38"/>
      <c r="Q2" s="38"/>
      <c r="R2" s="38"/>
      <c r="S2" s="39"/>
    </row>
    <row r="3" spans="1:19">
      <c r="B3" s="40"/>
      <c r="S3" s="41"/>
    </row>
    <row r="4" spans="1:19">
      <c r="B4" s="40"/>
      <c r="S4" s="41"/>
    </row>
    <row r="5" spans="1:19">
      <c r="B5" s="40"/>
      <c r="S5" s="41"/>
    </row>
    <row r="6" spans="1:19">
      <c r="B6" s="40"/>
      <c r="S6" s="41"/>
    </row>
    <row r="7" spans="1:19">
      <c r="B7" s="40"/>
      <c r="S7" s="41"/>
    </row>
    <row r="8" spans="1:19" ht="15.75" customHeight="1" thickBot="1">
      <c r="B8" s="42"/>
      <c r="C8" s="43"/>
      <c r="D8" s="44"/>
      <c r="E8" s="44"/>
      <c r="F8" s="44"/>
      <c r="G8" s="44"/>
      <c r="H8" s="44"/>
      <c r="I8" s="44"/>
      <c r="J8" s="44"/>
      <c r="K8" s="44"/>
      <c r="L8" s="44"/>
      <c r="M8" s="44"/>
      <c r="N8" s="44"/>
      <c r="O8" s="44"/>
      <c r="P8" s="44"/>
      <c r="Q8" s="44"/>
      <c r="R8" s="44"/>
      <c r="S8" s="45"/>
    </row>
    <row r="9" spans="1:19" s="2" customFormat="1" ht="30" customHeight="1" thickTop="1">
      <c r="A9" s="1" t="e">
        <f>#REF!+'Project Costs Summary'!A2+'Labour Costs'!A2+#REF!+'Materials &amp; Supplies Costs'!A2+'Equipment &amp; Capital Costs'!A2+'Sub Contract Costs'!A2+#REF!+'Other Eligible Costs'!A2</f>
        <v>#REF!</v>
      </c>
      <c r="B9" s="51"/>
      <c r="C9" s="52" t="s">
        <v>45</v>
      </c>
      <c r="D9" s="53"/>
      <c r="E9" s="53"/>
      <c r="F9" s="53"/>
      <c r="G9" s="53"/>
      <c r="H9" s="53"/>
      <c r="I9" s="53"/>
      <c r="J9" s="53"/>
      <c r="K9" s="53"/>
      <c r="L9" s="53"/>
      <c r="M9" s="53"/>
      <c r="N9" s="53"/>
      <c r="O9" s="53"/>
      <c r="P9" s="53"/>
      <c r="Q9" s="53"/>
      <c r="R9" s="53"/>
      <c r="S9" s="54"/>
    </row>
    <row r="10" spans="1:19">
      <c r="B10" s="40"/>
      <c r="S10" s="41"/>
    </row>
    <row r="11" spans="1:19" ht="13.5" customHeight="1">
      <c r="B11" s="40"/>
      <c r="C11" s="214" t="s">
        <v>46</v>
      </c>
      <c r="D11" s="214"/>
      <c r="E11" s="214"/>
      <c r="F11" s="214"/>
      <c r="G11" s="214"/>
      <c r="H11" s="214"/>
      <c r="I11" s="214"/>
      <c r="J11" s="214"/>
      <c r="K11" s="214"/>
      <c r="L11" s="214"/>
      <c r="M11" s="214"/>
      <c r="N11" s="214"/>
      <c r="O11" s="214"/>
      <c r="P11" s="214"/>
      <c r="Q11" s="214"/>
      <c r="R11" s="214"/>
      <c r="S11" s="41"/>
    </row>
    <row r="12" spans="1:19" ht="6.95" customHeight="1" thickBot="1">
      <c r="B12" s="40"/>
      <c r="C12" s="114"/>
      <c r="D12" s="114"/>
      <c r="E12" s="114"/>
      <c r="F12" s="114"/>
      <c r="G12" s="114"/>
      <c r="H12" s="114"/>
      <c r="I12" s="114"/>
      <c r="J12" s="114"/>
      <c r="K12" s="114"/>
      <c r="L12" s="114"/>
      <c r="M12" s="195"/>
      <c r="N12" s="195"/>
      <c r="O12" s="195"/>
      <c r="P12" s="195"/>
      <c r="Q12" s="114"/>
      <c r="R12" s="114"/>
      <c r="S12" s="41"/>
    </row>
    <row r="13" spans="1:19" ht="21" customHeight="1" thickBot="1">
      <c r="B13" s="40"/>
      <c r="C13" s="215" t="s">
        <v>47</v>
      </c>
      <c r="D13" s="215"/>
      <c r="E13" s="215"/>
      <c r="F13" s="216"/>
      <c r="G13" s="216"/>
      <c r="H13" s="216"/>
      <c r="I13" s="216"/>
      <c r="J13" s="216"/>
      <c r="K13" s="216"/>
      <c r="L13" s="216"/>
      <c r="M13" s="216"/>
      <c r="N13" s="216"/>
      <c r="O13" s="216"/>
      <c r="P13" s="216"/>
      <c r="Q13" s="216"/>
      <c r="R13" s="216"/>
      <c r="S13" s="41"/>
    </row>
    <row r="14" spans="1:19" ht="6.95" customHeight="1" thickBot="1">
      <c r="B14" s="40"/>
      <c r="C14" s="114"/>
      <c r="D14" s="114"/>
      <c r="E14" s="114"/>
      <c r="F14" s="114"/>
      <c r="G14" s="114"/>
      <c r="H14" s="114"/>
      <c r="I14" s="114"/>
      <c r="J14" s="114"/>
      <c r="K14" s="114"/>
      <c r="L14" s="114"/>
      <c r="M14" s="195"/>
      <c r="N14" s="195"/>
      <c r="O14" s="195"/>
      <c r="P14" s="195"/>
      <c r="Q14" s="114"/>
      <c r="R14" s="114"/>
      <c r="S14" s="41"/>
    </row>
    <row r="15" spans="1:19" ht="21" customHeight="1" thickBot="1">
      <c r="B15" s="40"/>
      <c r="C15" s="215" t="s">
        <v>48</v>
      </c>
      <c r="D15" s="215"/>
      <c r="E15" s="215"/>
      <c r="F15" s="216"/>
      <c r="G15" s="216"/>
      <c r="H15" s="216"/>
      <c r="I15" s="216"/>
      <c r="J15" s="216"/>
      <c r="K15" s="216"/>
      <c r="L15" s="216"/>
      <c r="M15" s="216"/>
      <c r="N15" s="216"/>
      <c r="O15" s="216"/>
      <c r="P15" s="216"/>
      <c r="Q15" s="216"/>
      <c r="R15" s="216"/>
      <c r="S15" s="41"/>
    </row>
    <row r="16" spans="1:19" ht="7.5" customHeight="1" thickBot="1">
      <c r="B16" s="40"/>
      <c r="S16" s="41"/>
    </row>
    <row r="17" spans="2:19" s="34" customFormat="1" ht="21" thickBot="1">
      <c r="B17" s="55"/>
      <c r="C17" s="215" t="s">
        <v>49</v>
      </c>
      <c r="D17" s="215"/>
      <c r="E17" s="215"/>
      <c r="F17" s="216"/>
      <c r="G17" s="216"/>
      <c r="H17" s="216"/>
      <c r="I17" s="216"/>
      <c r="J17" s="216"/>
      <c r="K17" s="216"/>
      <c r="L17" s="216"/>
      <c r="M17" s="216"/>
      <c r="N17" s="216"/>
      <c r="O17" s="216"/>
      <c r="P17" s="216"/>
      <c r="Q17" s="216"/>
      <c r="R17" s="216"/>
      <c r="S17" s="56"/>
    </row>
    <row r="18" spans="2:19" ht="13.5" customHeight="1">
      <c r="B18" s="40"/>
      <c r="S18" s="41"/>
    </row>
    <row r="19" spans="2:19">
      <c r="B19" s="40"/>
      <c r="C19" s="204" t="s">
        <v>50</v>
      </c>
      <c r="D19" s="204"/>
      <c r="E19" s="204"/>
      <c r="F19" s="204"/>
      <c r="G19" s="204"/>
      <c r="H19" s="204"/>
      <c r="I19" s="204"/>
      <c r="J19" s="204"/>
      <c r="K19" s="204"/>
      <c r="L19" s="204"/>
      <c r="M19" s="204"/>
      <c r="N19" s="204"/>
      <c r="O19" s="204"/>
      <c r="P19" s="204"/>
      <c r="Q19" s="204"/>
      <c r="R19" s="204"/>
      <c r="S19" s="41"/>
    </row>
    <row r="20" spans="2:19" ht="5.0999999999999996" customHeight="1">
      <c r="B20" s="40"/>
      <c r="S20" s="41"/>
    </row>
    <row r="21" spans="2:19" ht="5.0999999999999996" customHeight="1">
      <c r="B21" s="40"/>
      <c r="S21" s="41"/>
    </row>
    <row r="22" spans="2:19">
      <c r="B22" s="40"/>
      <c r="C22" s="204" t="s">
        <v>51</v>
      </c>
      <c r="D22" s="204"/>
      <c r="E22" s="204"/>
      <c r="F22" s="204"/>
      <c r="G22" s="204"/>
      <c r="H22" s="204"/>
      <c r="I22" s="204"/>
      <c r="J22" s="204"/>
      <c r="K22" s="204"/>
      <c r="L22" s="204"/>
      <c r="M22" s="204"/>
      <c r="N22" s="204"/>
      <c r="O22" s="204"/>
      <c r="P22" s="204"/>
      <c r="Q22" s="204"/>
      <c r="R22" s="204"/>
      <c r="S22" s="41"/>
    </row>
    <row r="23" spans="2:19" ht="5.0999999999999996" customHeight="1">
      <c r="B23" s="40"/>
      <c r="S23" s="41"/>
    </row>
    <row r="24" spans="2:19" ht="5.0999999999999996" customHeight="1">
      <c r="B24" s="40"/>
      <c r="S24" s="41"/>
    </row>
    <row r="25" spans="2:19" ht="15.75">
      <c r="B25" s="101"/>
      <c r="C25" s="7" t="s">
        <v>52</v>
      </c>
      <c r="D25" s="8"/>
      <c r="E25" s="8"/>
      <c r="F25" s="8"/>
      <c r="G25" s="8"/>
      <c r="H25" s="8"/>
      <c r="I25" s="8"/>
      <c r="J25" s="8"/>
      <c r="K25" s="8"/>
      <c r="L25" s="8"/>
      <c r="M25" s="8"/>
      <c r="N25" s="8"/>
      <c r="O25" s="8"/>
      <c r="P25" s="8"/>
      <c r="Q25" s="8"/>
      <c r="R25" s="8"/>
      <c r="S25" s="58"/>
    </row>
    <row r="26" spans="2:19">
      <c r="B26" s="40"/>
      <c r="S26" s="41"/>
    </row>
    <row r="27" spans="2:19">
      <c r="B27" s="40"/>
      <c r="C27" s="222" t="s">
        <v>53</v>
      </c>
      <c r="D27" s="222"/>
      <c r="E27" s="222"/>
      <c r="F27" s="222"/>
      <c r="G27" s="222"/>
      <c r="H27" s="222"/>
      <c r="I27" s="222"/>
      <c r="J27" s="222"/>
      <c r="K27" s="222"/>
      <c r="L27" s="222"/>
      <c r="M27" s="222"/>
      <c r="N27" s="222"/>
      <c r="O27" s="222"/>
      <c r="P27" s="222"/>
      <c r="Q27" s="222"/>
      <c r="R27" s="222"/>
      <c r="S27" s="41"/>
    </row>
    <row r="28" spans="2:19">
      <c r="B28" s="40"/>
      <c r="C28" s="222"/>
      <c r="D28" s="222"/>
      <c r="E28" s="222"/>
      <c r="F28" s="222"/>
      <c r="G28" s="222"/>
      <c r="H28" s="222"/>
      <c r="I28" s="222"/>
      <c r="J28" s="222"/>
      <c r="K28" s="222"/>
      <c r="L28" s="222"/>
      <c r="M28" s="222"/>
      <c r="N28" s="222"/>
      <c r="O28" s="222"/>
      <c r="P28" s="222"/>
      <c r="Q28" s="222"/>
      <c r="R28" s="222"/>
      <c r="S28" s="41"/>
    </row>
    <row r="29" spans="2:19">
      <c r="B29" s="40"/>
      <c r="C29" s="102"/>
      <c r="S29" s="41"/>
    </row>
    <row r="30" spans="2:19" ht="25.5" customHeight="1">
      <c r="B30" s="40"/>
      <c r="C30" s="217" t="s">
        <v>54</v>
      </c>
      <c r="D30" s="217"/>
      <c r="E30" s="217"/>
      <c r="F30" s="198"/>
      <c r="G30" s="194" t="s">
        <v>202</v>
      </c>
      <c r="I30" s="221" t="s">
        <v>203</v>
      </c>
      <c r="J30" s="221"/>
      <c r="K30" s="221"/>
      <c r="M30" s="201" t="s">
        <v>204</v>
      </c>
      <c r="O30" s="201" t="s">
        <v>205</v>
      </c>
      <c r="Q30" s="115" t="s">
        <v>55</v>
      </c>
      <c r="S30" s="41"/>
    </row>
    <row r="31" spans="2:19">
      <c r="B31" s="40"/>
      <c r="C31" s="218"/>
      <c r="D31" s="219"/>
      <c r="E31" s="220"/>
      <c r="F31" s="199"/>
      <c r="G31" s="200"/>
      <c r="I31" s="211"/>
      <c r="J31" s="212"/>
      <c r="K31" s="213"/>
      <c r="M31" s="103"/>
      <c r="O31" s="103"/>
      <c r="Q31" s="202"/>
      <c r="S31" s="41"/>
    </row>
    <row r="32" spans="2:19">
      <c r="B32" s="40"/>
      <c r="C32" s="218"/>
      <c r="D32" s="219"/>
      <c r="E32" s="220"/>
      <c r="F32" s="199"/>
      <c r="G32" s="200"/>
      <c r="I32" s="211"/>
      <c r="J32" s="212"/>
      <c r="K32" s="213"/>
      <c r="M32" s="103"/>
      <c r="O32" s="103"/>
      <c r="Q32" s="202"/>
      <c r="S32" s="41"/>
    </row>
    <row r="33" spans="2:19">
      <c r="B33" s="40"/>
      <c r="C33" s="218"/>
      <c r="D33" s="219"/>
      <c r="E33" s="220"/>
      <c r="F33" s="199"/>
      <c r="G33" s="200"/>
      <c r="I33" s="211"/>
      <c r="J33" s="212"/>
      <c r="K33" s="213"/>
      <c r="M33" s="103"/>
      <c r="O33" s="103"/>
      <c r="Q33" s="202"/>
      <c r="S33" s="41"/>
    </row>
    <row r="34" spans="2:19">
      <c r="B34" s="40"/>
      <c r="S34" s="41"/>
    </row>
    <row r="35" spans="2:19" ht="15.75">
      <c r="B35" s="57"/>
      <c r="C35" s="7" t="s">
        <v>56</v>
      </c>
      <c r="D35" s="8"/>
      <c r="E35" s="8"/>
      <c r="F35" s="8"/>
      <c r="G35" s="8"/>
      <c r="H35" s="8"/>
      <c r="I35" s="8"/>
      <c r="J35" s="8"/>
      <c r="K35" s="8"/>
      <c r="L35" s="8"/>
      <c r="M35" s="8"/>
      <c r="N35" s="8"/>
      <c r="O35" s="8"/>
      <c r="P35" s="8"/>
      <c r="Q35" s="8"/>
      <c r="R35" s="8"/>
      <c r="S35" s="58"/>
    </row>
    <row r="36" spans="2:19">
      <c r="B36" s="40"/>
      <c r="S36" s="41"/>
    </row>
    <row r="37" spans="2:19">
      <c r="B37" s="40"/>
      <c r="C37" s="204" t="s">
        <v>57</v>
      </c>
      <c r="D37" s="204"/>
      <c r="E37" s="204"/>
      <c r="F37" s="204"/>
      <c r="G37" s="204"/>
      <c r="H37" s="204"/>
      <c r="I37" s="204"/>
      <c r="J37" s="204"/>
      <c r="K37" s="204"/>
      <c r="L37" s="204"/>
      <c r="M37" s="204"/>
      <c r="N37" s="204"/>
      <c r="O37" s="204"/>
      <c r="P37" s="204"/>
      <c r="Q37" s="204"/>
      <c r="R37" s="204"/>
      <c r="S37" s="41"/>
    </row>
    <row r="38" spans="2:19" ht="8.1" customHeight="1">
      <c r="B38" s="40"/>
      <c r="S38" s="41"/>
    </row>
    <row r="39" spans="2:19">
      <c r="B39" s="40"/>
      <c r="C39" s="204" t="s">
        <v>58</v>
      </c>
      <c r="D39" s="204"/>
      <c r="E39" s="204"/>
      <c r="F39" s="204"/>
      <c r="G39" s="204"/>
      <c r="H39" s="204"/>
      <c r="I39" s="204"/>
      <c r="J39" s="204"/>
      <c r="K39" s="204"/>
      <c r="L39" s="204"/>
      <c r="M39" s="204"/>
      <c r="N39" s="204"/>
      <c r="O39" s="204"/>
      <c r="P39" s="204"/>
      <c r="Q39" s="204"/>
      <c r="R39" s="204"/>
      <c r="S39" s="41"/>
    </row>
    <row r="40" spans="2:19" ht="8.1" customHeight="1" thickBot="1">
      <c r="B40" s="40"/>
      <c r="S40" s="41"/>
    </row>
    <row r="41" spans="2:19" ht="13.5" thickTop="1">
      <c r="B41" s="40"/>
      <c r="C41" s="46"/>
      <c r="D41" s="38"/>
      <c r="E41" s="38"/>
      <c r="F41" s="38"/>
      <c r="G41" s="38"/>
      <c r="H41" s="38"/>
      <c r="I41" s="38"/>
      <c r="J41" s="38"/>
      <c r="K41" s="38"/>
      <c r="L41" s="38"/>
      <c r="M41" s="38"/>
      <c r="N41" s="38"/>
      <c r="O41" s="38"/>
      <c r="P41" s="38"/>
      <c r="Q41" s="38"/>
      <c r="R41" s="39"/>
      <c r="S41" s="41"/>
    </row>
    <row r="42" spans="2:19" ht="28.5" customHeight="1">
      <c r="B42" s="40"/>
      <c r="C42" s="224" t="s">
        <v>59</v>
      </c>
      <c r="D42" s="225"/>
      <c r="E42" s="225"/>
      <c r="F42" s="223" t="str">
        <f>IF(('Project Costs Summary'!A2+'Labour Costs'!A2+'Materials &amp; Supplies Costs'!A2+'Equipment &amp; Capital Costs'!A2+'Sub Contract Costs'!A2+'Other Eligible Costs'!A2+'Unfunded Eligible Costs'!A2)=8,"Complete","Incomplete")</f>
        <v>Incomplete</v>
      </c>
      <c r="G42" s="223"/>
      <c r="H42" s="223"/>
      <c r="K42" s="5"/>
      <c r="L42" s="6"/>
      <c r="M42" s="6"/>
      <c r="N42" s="6"/>
      <c r="O42" s="6"/>
      <c r="P42" s="6"/>
      <c r="R42" s="41"/>
      <c r="S42" s="41"/>
    </row>
    <row r="43" spans="2:19" ht="16.5" customHeight="1">
      <c r="B43" s="40"/>
      <c r="C43" s="47"/>
      <c r="K43" s="5" t="s">
        <v>60</v>
      </c>
      <c r="L43" s="6" t="str">
        <f>IF('Labour Costs'!A2=1,"Complete","Incomplete")</f>
        <v>Incomplete</v>
      </c>
      <c r="M43" s="6"/>
      <c r="N43" s="6"/>
      <c r="O43" s="6"/>
      <c r="P43" s="6"/>
      <c r="R43" s="41"/>
      <c r="S43" s="41"/>
    </row>
    <row r="44" spans="2:19" ht="16.5" customHeight="1">
      <c r="B44" s="40"/>
      <c r="C44" s="47"/>
      <c r="K44" s="5" t="s">
        <v>61</v>
      </c>
      <c r="L44" s="6" t="str">
        <f>IF('Sub Contract Costs'!A2=1,"Complete","Incomplete")</f>
        <v>Incomplete</v>
      </c>
      <c r="M44" s="6"/>
      <c r="N44" s="6"/>
      <c r="O44" s="6"/>
      <c r="P44" s="6"/>
      <c r="R44" s="41"/>
      <c r="S44" s="41"/>
    </row>
    <row r="45" spans="2:19" ht="16.5" customHeight="1">
      <c r="B45" s="40"/>
      <c r="C45" s="47"/>
      <c r="E45" s="5"/>
      <c r="K45" s="5" t="s">
        <v>62</v>
      </c>
      <c r="L45" s="6" t="str">
        <f>IF('Equipment &amp; Capital Costs'!A2=1,"Complete","Incomplete")</f>
        <v>Incomplete</v>
      </c>
      <c r="M45" s="6"/>
      <c r="N45" s="6"/>
      <c r="O45" s="6"/>
      <c r="P45" s="6"/>
      <c r="R45" s="41"/>
      <c r="S45" s="41"/>
    </row>
    <row r="46" spans="2:19" ht="16.5" customHeight="1">
      <c r="B46" s="40"/>
      <c r="C46" s="47"/>
      <c r="K46" s="5" t="s">
        <v>63</v>
      </c>
      <c r="L46" s="6" t="str">
        <f>IF('Materials &amp; Supplies Costs'!A2=1,"Complete","Incomplete")</f>
        <v>Incomplete</v>
      </c>
      <c r="M46" s="6"/>
      <c r="N46" s="6"/>
      <c r="O46" s="6"/>
      <c r="P46" s="6"/>
      <c r="R46" s="41"/>
      <c r="S46" s="41"/>
    </row>
    <row r="47" spans="2:19" ht="16.5" customHeight="1">
      <c r="B47" s="40"/>
      <c r="C47" s="47"/>
      <c r="J47" s="120"/>
      <c r="K47" s="5" t="s">
        <v>163</v>
      </c>
      <c r="L47" s="6" t="str">
        <f>IF('Travel Costs'!A2=1,"Complete","Incomplete")</f>
        <v>Incomplete</v>
      </c>
      <c r="M47" s="6"/>
      <c r="N47" s="6"/>
      <c r="O47" s="6"/>
      <c r="P47" s="6"/>
      <c r="R47" s="41"/>
      <c r="S47" s="41"/>
    </row>
    <row r="48" spans="2:19" ht="16.5" customHeight="1">
      <c r="B48" s="40"/>
      <c r="C48" s="47"/>
      <c r="K48" s="5" t="s">
        <v>64</v>
      </c>
      <c r="L48" s="6" t="str">
        <f>IF('Other Eligible Costs'!A2=1,"Complete","Incomplete")</f>
        <v>Incomplete</v>
      </c>
      <c r="M48" s="6"/>
      <c r="N48" s="6"/>
      <c r="O48" s="6"/>
      <c r="P48" s="6"/>
      <c r="R48" s="41"/>
      <c r="S48" s="41"/>
    </row>
    <row r="49" spans="2:19" ht="16.5" customHeight="1">
      <c r="B49" s="40"/>
      <c r="C49" s="47"/>
      <c r="K49" s="5" t="s">
        <v>65</v>
      </c>
      <c r="L49" s="6" t="str">
        <f>IF('Unfunded Eligible Costs'!A2=1,"Complete","Incomplete")</f>
        <v>Incomplete</v>
      </c>
      <c r="M49" s="6"/>
      <c r="N49" s="6"/>
      <c r="O49" s="6"/>
      <c r="P49" s="6"/>
      <c r="R49" s="41"/>
      <c r="S49" s="41"/>
    </row>
    <row r="50" spans="2:19" ht="16.5" customHeight="1" thickBot="1">
      <c r="B50" s="40"/>
      <c r="C50" s="48"/>
      <c r="D50" s="44"/>
      <c r="E50" s="44"/>
      <c r="F50" s="44"/>
      <c r="G50" s="44"/>
      <c r="H50" s="49"/>
      <c r="I50" s="50"/>
      <c r="J50" s="44"/>
      <c r="K50" s="44"/>
      <c r="L50" s="44"/>
      <c r="M50" s="44"/>
      <c r="N50" s="44"/>
      <c r="O50" s="44"/>
      <c r="P50" s="44"/>
      <c r="Q50" s="44"/>
      <c r="R50" s="45"/>
      <c r="S50" s="41"/>
    </row>
    <row r="51" spans="2:19" ht="13.5" thickTop="1">
      <c r="B51" s="40"/>
      <c r="S51" s="41"/>
    </row>
    <row r="52" spans="2:19">
      <c r="B52" s="40"/>
      <c r="C52" s="4" t="s">
        <v>209</v>
      </c>
      <c r="S52" s="41"/>
    </row>
    <row r="53" spans="2:19">
      <c r="B53" s="40"/>
      <c r="C53" s="120" t="s">
        <v>210</v>
      </c>
      <c r="S53" s="41"/>
    </row>
    <row r="54" spans="2:19">
      <c r="B54" s="40"/>
      <c r="C54" s="120"/>
      <c r="S54" s="41"/>
    </row>
    <row r="55" spans="2:19">
      <c r="B55" s="40"/>
      <c r="C55" s="120"/>
      <c r="S55" s="41"/>
    </row>
    <row r="56" spans="2:19">
      <c r="B56" s="40"/>
      <c r="C56" s="31"/>
      <c r="S56" s="41"/>
    </row>
    <row r="57" spans="2:19" ht="13.5" thickBot="1">
      <c r="B57" s="42"/>
      <c r="C57" s="43"/>
      <c r="D57" s="44"/>
      <c r="E57" s="44"/>
      <c r="F57" s="44"/>
      <c r="G57" s="44"/>
      <c r="H57" s="44"/>
      <c r="I57" s="44"/>
      <c r="J57" s="44"/>
      <c r="K57" s="44"/>
      <c r="L57" s="44"/>
      <c r="M57" s="44"/>
      <c r="N57" s="44"/>
      <c r="O57" s="44"/>
      <c r="P57" s="44"/>
      <c r="Q57" s="44"/>
      <c r="R57" s="44"/>
      <c r="S57" s="45"/>
    </row>
    <row r="58" spans="2:19" ht="13.5" thickTop="1"/>
  </sheetData>
  <sheetProtection algorithmName="SHA-512" hashValue="7BF9Feq32adAo/q+UxzpIoTMAxVME1v89ZZE5GTHl5CXMOATm/Oz9h7gCfOnhkL8sipUim9Prx7FNaE+dBcUJg==" saltValue="V75NLmQp0A4bfFyFyFUkkg==" spinCount="100000" sheet="1" selectLockedCells="1"/>
  <mergeCells count="22">
    <mergeCell ref="C33:E33"/>
    <mergeCell ref="F42:H42"/>
    <mergeCell ref="C42:E42"/>
    <mergeCell ref="C37:R37"/>
    <mergeCell ref="C39:R39"/>
    <mergeCell ref="I33:K33"/>
    <mergeCell ref="I31:K31"/>
    <mergeCell ref="I32:K32"/>
    <mergeCell ref="C11:R11"/>
    <mergeCell ref="C22:R22"/>
    <mergeCell ref="C19:R19"/>
    <mergeCell ref="C13:E13"/>
    <mergeCell ref="F13:R13"/>
    <mergeCell ref="C30:E30"/>
    <mergeCell ref="C31:E31"/>
    <mergeCell ref="C32:E32"/>
    <mergeCell ref="C15:E15"/>
    <mergeCell ref="F15:R15"/>
    <mergeCell ref="C17:E17"/>
    <mergeCell ref="F17:R17"/>
    <mergeCell ref="I30:K30"/>
    <mergeCell ref="C27:R28"/>
  </mergeCells>
  <phoneticPr fontId="0" type="noConversion"/>
  <conditionalFormatting sqref="I50 F42 L42:P46 L48:P48">
    <cfRule type="cellIs" dxfId="35" priority="5" stopIfTrue="1" operator="equal">
      <formula>"Complete"</formula>
    </cfRule>
    <cfRule type="cellIs" dxfId="34" priority="6" stopIfTrue="1" operator="equal">
      <formula>"Incomplete"</formula>
    </cfRule>
  </conditionalFormatting>
  <conditionalFormatting sqref="L49:P49">
    <cfRule type="cellIs" dxfId="33" priority="3" stopIfTrue="1" operator="equal">
      <formula>"Complete"</formula>
    </cfRule>
    <cfRule type="cellIs" dxfId="32" priority="4" stopIfTrue="1" operator="equal">
      <formula>"Incomplete"</formula>
    </cfRule>
  </conditionalFormatting>
  <conditionalFormatting sqref="L47:P47">
    <cfRule type="cellIs" dxfId="31" priority="1" stopIfTrue="1" operator="equal">
      <formula>"Complete"</formula>
    </cfRule>
    <cfRule type="cellIs" dxfId="30" priority="2" stopIfTrue="1" operator="equal">
      <formula>"Incomplete"</formula>
    </cfRule>
  </conditionalFormatting>
  <pageMargins left="0.75" right="0.75" top="1" bottom="1" header="0.5" footer="0.5"/>
  <pageSetup paperSize="9" fitToHeight="6"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4ABB116-2022-4913-A205-A0AE0B3AC877}">
          <x14:formula1>
            <xm:f>Lists!$G$1:$G$3</xm:f>
          </x14:formula1>
          <xm:sqref>C31:E33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44"/>
  <sheetViews>
    <sheetView zoomScaleNormal="100" workbookViewId="0">
      <pane ySplit="2" topLeftCell="A3" activePane="bottomLeft" state="frozen"/>
      <selection pane="bottomLeft" activeCell="C10" sqref="C10:E10"/>
    </sheetView>
  </sheetViews>
  <sheetFormatPr defaultColWidth="9.140625" defaultRowHeight="17.25" customHeight="1" outlineLevelCol="1"/>
  <cols>
    <col min="1" max="1" width="3.42578125" style="10" customWidth="1"/>
    <col min="2" max="2" width="3.42578125" style="3" customWidth="1"/>
    <col min="3" max="3" width="36.7109375" style="3" customWidth="1"/>
    <col min="4" max="4" width="3.7109375" style="3" customWidth="1"/>
    <col min="5" max="5" width="14.7109375" style="3" customWidth="1"/>
    <col min="6" max="6" width="3.7109375" style="3" customWidth="1"/>
    <col min="7" max="7" width="12.7109375" style="3" customWidth="1"/>
    <col min="8" max="8" width="16.85546875" style="3" customWidth="1"/>
    <col min="9" max="9" width="18.85546875" style="3" customWidth="1"/>
    <col min="10" max="10" width="3.7109375" style="3" customWidth="1"/>
    <col min="11" max="11" width="13.28515625" style="3" customWidth="1"/>
    <col min="12" max="12" width="3.7109375" style="3" customWidth="1"/>
    <col min="13" max="13" width="12.7109375" style="3" customWidth="1"/>
    <col min="14" max="14" width="3.7109375" style="3" customWidth="1"/>
    <col min="15" max="15" width="14.7109375" style="3" customWidth="1"/>
    <col min="16" max="16" width="3.7109375" style="3" customWidth="1"/>
    <col min="17" max="17" width="18.85546875" style="3" customWidth="1"/>
    <col min="18" max="18" width="3.7109375" style="3" customWidth="1"/>
    <col min="19" max="19" width="14.7109375" style="3" customWidth="1"/>
    <col min="20" max="20" width="3.7109375" style="3" customWidth="1"/>
    <col min="21" max="21" width="3.42578125" style="3" customWidth="1"/>
    <col min="22" max="22" width="39" style="3" hidden="1" customWidth="1" outlineLevel="1"/>
    <col min="23" max="23" width="9.140625" style="3" collapsed="1"/>
    <col min="24" max="16384" width="9.140625" style="3"/>
  </cols>
  <sheetData>
    <row r="1" spans="1:22" ht="15.75" customHeight="1" thickBot="1">
      <c r="C1" s="30" t="str">
        <f>'Form Status'!C1</f>
        <v>NGen Strategic Supply Workbook v9</v>
      </c>
      <c r="S1" s="134" t="str">
        <f>'Form Status'!R1</f>
        <v>Company Confidential</v>
      </c>
    </row>
    <row r="2" spans="1:22" ht="30.75" customHeight="1" thickTop="1">
      <c r="A2" s="10">
        <f>IF(SUM(A4:A42)=31,1,0)</f>
        <v>0</v>
      </c>
      <c r="B2" s="62"/>
      <c r="C2" s="52" t="s">
        <v>68</v>
      </c>
      <c r="D2" s="63"/>
      <c r="E2" s="63"/>
      <c r="F2" s="64" t="s">
        <v>66</v>
      </c>
      <c r="G2" s="65" t="str">
        <f>IF(A2=1,"Complete","Incomplete")</f>
        <v>Incomplete</v>
      </c>
      <c r="H2" s="64"/>
      <c r="I2" s="64"/>
      <c r="J2" s="64"/>
      <c r="K2" s="64"/>
      <c r="L2" s="64"/>
      <c r="M2" s="65"/>
      <c r="N2" s="63"/>
      <c r="O2" s="63"/>
      <c r="P2" s="64" t="s">
        <v>59</v>
      </c>
      <c r="Q2" s="65" t="str">
        <f>'Form Status'!F42</f>
        <v>Incomplete</v>
      </c>
      <c r="R2" s="63"/>
      <c r="S2" s="63"/>
      <c r="T2" s="66"/>
    </row>
    <row r="3" spans="1:22" ht="13.5" thickBot="1">
      <c r="B3" s="40"/>
      <c r="O3" s="10"/>
      <c r="T3" s="41"/>
    </row>
    <row r="4" spans="1:22" ht="15.75" thickBot="1">
      <c r="A4" s="10">
        <f>IF(G4="please select",0,1)</f>
        <v>0</v>
      </c>
      <c r="B4" s="67"/>
      <c r="C4" s="4" t="s">
        <v>69</v>
      </c>
      <c r="G4" s="61" t="s">
        <v>67</v>
      </c>
      <c r="H4" s="18" t="str">
        <f>IF(G4="please select","**","")</f>
        <v>**</v>
      </c>
      <c r="I4" s="15"/>
      <c r="J4" s="15"/>
      <c r="K4" s="15"/>
      <c r="L4" s="15"/>
      <c r="T4" s="41"/>
    </row>
    <row r="5" spans="1:22" ht="12.75" customHeight="1">
      <c r="B5" s="40"/>
      <c r="N5" s="17"/>
      <c r="O5" s="10"/>
      <c r="T5" s="41"/>
    </row>
    <row r="6" spans="1:22" ht="15.75">
      <c r="B6" s="57"/>
      <c r="C6" s="7" t="s">
        <v>70</v>
      </c>
      <c r="D6" s="8"/>
      <c r="E6" s="8"/>
      <c r="F6" s="8"/>
      <c r="G6" s="8"/>
      <c r="H6" s="8"/>
      <c r="I6" s="8"/>
      <c r="J6" s="8"/>
      <c r="K6" s="8"/>
      <c r="L6" s="8"/>
      <c r="M6" s="8"/>
      <c r="N6" s="8"/>
      <c r="O6" s="8"/>
      <c r="P6" s="8"/>
      <c r="Q6" s="8"/>
      <c r="R6" s="8"/>
      <c r="S6" s="8"/>
      <c r="T6" s="58"/>
    </row>
    <row r="7" spans="1:22" ht="12.75" customHeight="1">
      <c r="B7" s="40"/>
      <c r="O7" s="236" t="s">
        <v>71</v>
      </c>
      <c r="Q7" s="234" t="s">
        <v>72</v>
      </c>
      <c r="T7" s="41"/>
    </row>
    <row r="8" spans="1:22" ht="12.75" customHeight="1">
      <c r="B8" s="40"/>
      <c r="C8" s="17"/>
      <c r="E8" s="107"/>
      <c r="G8" s="124"/>
      <c r="K8" s="173" t="s">
        <v>126</v>
      </c>
      <c r="M8" s="123" t="s">
        <v>73</v>
      </c>
      <c r="O8" s="236"/>
      <c r="Q8" s="235"/>
      <c r="S8" s="107" t="s">
        <v>74</v>
      </c>
      <c r="T8" s="41"/>
    </row>
    <row r="9" spans="1:22" s="31" customFormat="1" ht="13.5" thickBot="1">
      <c r="A9" s="10"/>
      <c r="B9" s="70"/>
      <c r="C9" s="232" t="s">
        <v>188</v>
      </c>
      <c r="D9" s="233"/>
      <c r="E9" s="233"/>
      <c r="F9" s="107"/>
      <c r="G9" s="181" t="s">
        <v>189</v>
      </c>
      <c r="H9" s="123"/>
      <c r="I9" s="174"/>
      <c r="J9" s="174"/>
      <c r="K9" s="173" t="s">
        <v>127</v>
      </c>
      <c r="L9" s="174"/>
      <c r="M9" s="123" t="s">
        <v>75</v>
      </c>
      <c r="N9" s="107"/>
      <c r="O9" s="236"/>
      <c r="P9" s="107"/>
      <c r="Q9" s="235"/>
      <c r="R9" s="107"/>
      <c r="S9" s="107" t="s">
        <v>76</v>
      </c>
      <c r="T9" s="71"/>
      <c r="V9" s="124" t="s">
        <v>137</v>
      </c>
    </row>
    <row r="10" spans="1:22" ht="12.75" customHeight="1">
      <c r="A10" s="10">
        <f>IF(G4="Yes",IF(C10="",0,IF(G10="",0,IF(M10=0,0,IF(Q10=0,0,1)))),1)</f>
        <v>1</v>
      </c>
      <c r="B10" s="108"/>
      <c r="C10" s="237"/>
      <c r="D10" s="238"/>
      <c r="E10" s="239"/>
      <c r="F10" s="15"/>
      <c r="G10" s="237"/>
      <c r="H10" s="238"/>
      <c r="I10" s="239"/>
      <c r="J10" s="15"/>
      <c r="K10" s="125"/>
      <c r="L10" s="15"/>
      <c r="M10" s="104"/>
      <c r="N10" s="15" t="str">
        <f t="shared" ref="N10:N39" si="0">IF(A10=0,IF(M10=0,"**",""),"")</f>
        <v/>
      </c>
      <c r="O10" s="83">
        <f>(M10*8)</f>
        <v>0</v>
      </c>
      <c r="P10" s="32"/>
      <c r="Q10" s="72"/>
      <c r="R10" s="15" t="str">
        <f t="shared" ref="R10:R39" si="1">IF(A10=0,IF(Q10=0,"**",""),"")</f>
        <v/>
      </c>
      <c r="S10" s="83">
        <f>(M10*Q10)</f>
        <v>0</v>
      </c>
      <c r="T10" s="41"/>
      <c r="V10" s="72"/>
    </row>
    <row r="11" spans="1:22" ht="12.75" customHeight="1">
      <c r="A11" s="10">
        <f t="shared" ref="A11:A39" si="2">IF($G$4="Yes",IF(C11="",IF(G11="",IF(M11=0,IF(Q11="",1,0),0),0),IF(G11="",0,IF(M11=0,0,IF(Q11="",0,1)))),1)</f>
        <v>1</v>
      </c>
      <c r="B11" s="108"/>
      <c r="C11" s="240"/>
      <c r="D11" s="227"/>
      <c r="E11" s="228"/>
      <c r="F11" s="15"/>
      <c r="G11" s="240"/>
      <c r="H11" s="227"/>
      <c r="I11" s="228"/>
      <c r="J11" s="15"/>
      <c r="K11" s="126"/>
      <c r="L11" s="15"/>
      <c r="M11" s="105"/>
      <c r="N11" s="15" t="str">
        <f t="shared" si="0"/>
        <v/>
      </c>
      <c r="O11" s="90">
        <f t="shared" ref="O11:O39" si="3">(M11*8)</f>
        <v>0</v>
      </c>
      <c r="P11" s="32"/>
      <c r="Q11" s="73"/>
      <c r="R11" s="15" t="str">
        <f t="shared" si="1"/>
        <v/>
      </c>
      <c r="S11" s="90">
        <f t="shared" ref="S11:S39" si="4">(M11*Q11)</f>
        <v>0</v>
      </c>
      <c r="T11" s="41"/>
      <c r="V11" s="73"/>
    </row>
    <row r="12" spans="1:22" ht="12.75" customHeight="1">
      <c r="A12" s="10">
        <f t="shared" si="2"/>
        <v>1</v>
      </c>
      <c r="B12" s="108"/>
      <c r="C12" s="240"/>
      <c r="D12" s="227"/>
      <c r="E12" s="228"/>
      <c r="F12" s="15"/>
      <c r="G12" s="240"/>
      <c r="H12" s="227"/>
      <c r="I12" s="228"/>
      <c r="J12" s="15"/>
      <c r="K12" s="126"/>
      <c r="L12" s="15"/>
      <c r="M12" s="105"/>
      <c r="N12" s="15" t="str">
        <f t="shared" si="0"/>
        <v/>
      </c>
      <c r="O12" s="90">
        <f t="shared" si="3"/>
        <v>0</v>
      </c>
      <c r="P12" s="32"/>
      <c r="Q12" s="73"/>
      <c r="R12" s="15" t="str">
        <f t="shared" si="1"/>
        <v/>
      </c>
      <c r="S12" s="90">
        <f t="shared" si="4"/>
        <v>0</v>
      </c>
      <c r="T12" s="41"/>
      <c r="V12" s="73"/>
    </row>
    <row r="13" spans="1:22" ht="12.75" customHeight="1">
      <c r="A13" s="10">
        <f t="shared" si="2"/>
        <v>1</v>
      </c>
      <c r="B13" s="108"/>
      <c r="C13" s="226"/>
      <c r="D13" s="227"/>
      <c r="E13" s="228"/>
      <c r="F13" s="15"/>
      <c r="G13" s="226"/>
      <c r="H13" s="227"/>
      <c r="I13" s="228"/>
      <c r="J13" s="15"/>
      <c r="K13" s="126"/>
      <c r="L13" s="15"/>
      <c r="M13" s="105"/>
      <c r="N13" s="15" t="str">
        <f t="shared" si="0"/>
        <v/>
      </c>
      <c r="O13" s="90">
        <f t="shared" si="3"/>
        <v>0</v>
      </c>
      <c r="P13" s="32"/>
      <c r="Q13" s="73"/>
      <c r="R13" s="15" t="str">
        <f t="shared" si="1"/>
        <v/>
      </c>
      <c r="S13" s="90">
        <f t="shared" si="4"/>
        <v>0</v>
      </c>
      <c r="T13" s="41"/>
      <c r="V13" s="73"/>
    </row>
    <row r="14" spans="1:22" ht="12.75" customHeight="1">
      <c r="A14" s="10">
        <f t="shared" si="2"/>
        <v>1</v>
      </c>
      <c r="B14" s="108"/>
      <c r="C14" s="226"/>
      <c r="D14" s="227"/>
      <c r="E14" s="228"/>
      <c r="F14" s="15"/>
      <c r="G14" s="226"/>
      <c r="H14" s="227"/>
      <c r="I14" s="228"/>
      <c r="J14" s="15"/>
      <c r="K14" s="126"/>
      <c r="L14" s="15"/>
      <c r="M14" s="105"/>
      <c r="N14" s="15" t="str">
        <f t="shared" si="0"/>
        <v/>
      </c>
      <c r="O14" s="90">
        <f t="shared" si="3"/>
        <v>0</v>
      </c>
      <c r="P14" s="32"/>
      <c r="Q14" s="73"/>
      <c r="R14" s="15" t="str">
        <f t="shared" si="1"/>
        <v/>
      </c>
      <c r="S14" s="90">
        <f t="shared" si="4"/>
        <v>0</v>
      </c>
      <c r="T14" s="41"/>
      <c r="V14" s="73"/>
    </row>
    <row r="15" spans="1:22" ht="12.75" customHeight="1">
      <c r="A15" s="10">
        <f t="shared" si="2"/>
        <v>1</v>
      </c>
      <c r="B15" s="108"/>
      <c r="C15" s="226"/>
      <c r="D15" s="227"/>
      <c r="E15" s="228"/>
      <c r="F15" s="15"/>
      <c r="G15" s="226"/>
      <c r="H15" s="227"/>
      <c r="I15" s="228"/>
      <c r="J15" s="15"/>
      <c r="K15" s="126"/>
      <c r="L15" s="15"/>
      <c r="M15" s="105"/>
      <c r="N15" s="15" t="str">
        <f t="shared" si="0"/>
        <v/>
      </c>
      <c r="O15" s="90">
        <f t="shared" si="3"/>
        <v>0</v>
      </c>
      <c r="P15" s="32"/>
      <c r="Q15" s="73"/>
      <c r="R15" s="15" t="str">
        <f t="shared" si="1"/>
        <v/>
      </c>
      <c r="S15" s="90">
        <f t="shared" si="4"/>
        <v>0</v>
      </c>
      <c r="T15" s="41"/>
      <c r="V15" s="73"/>
    </row>
    <row r="16" spans="1:22" ht="12.75" customHeight="1">
      <c r="A16" s="10">
        <f t="shared" si="2"/>
        <v>1</v>
      </c>
      <c r="B16" s="108"/>
      <c r="C16" s="226"/>
      <c r="D16" s="227"/>
      <c r="E16" s="228"/>
      <c r="F16" s="15"/>
      <c r="G16" s="226"/>
      <c r="H16" s="227"/>
      <c r="I16" s="228"/>
      <c r="J16" s="15"/>
      <c r="K16" s="126"/>
      <c r="L16" s="15"/>
      <c r="M16" s="105"/>
      <c r="N16" s="15" t="str">
        <f t="shared" si="0"/>
        <v/>
      </c>
      <c r="O16" s="90">
        <f t="shared" si="3"/>
        <v>0</v>
      </c>
      <c r="P16" s="32"/>
      <c r="Q16" s="73"/>
      <c r="R16" s="15" t="str">
        <f t="shared" si="1"/>
        <v/>
      </c>
      <c r="S16" s="90">
        <f t="shared" si="4"/>
        <v>0</v>
      </c>
      <c r="T16" s="41"/>
      <c r="V16" s="73"/>
    </row>
    <row r="17" spans="1:22" ht="12.75" customHeight="1">
      <c r="A17" s="10">
        <f t="shared" si="2"/>
        <v>1</v>
      </c>
      <c r="B17" s="108"/>
      <c r="C17" s="226"/>
      <c r="D17" s="227"/>
      <c r="E17" s="228"/>
      <c r="F17" s="15"/>
      <c r="G17" s="226"/>
      <c r="H17" s="227"/>
      <c r="I17" s="228"/>
      <c r="J17" s="15"/>
      <c r="K17" s="126"/>
      <c r="L17" s="15"/>
      <c r="M17" s="105"/>
      <c r="N17" s="15" t="str">
        <f t="shared" si="0"/>
        <v/>
      </c>
      <c r="O17" s="90">
        <f t="shared" si="3"/>
        <v>0</v>
      </c>
      <c r="P17" s="32"/>
      <c r="Q17" s="73"/>
      <c r="R17" s="15" t="str">
        <f t="shared" si="1"/>
        <v/>
      </c>
      <c r="S17" s="90">
        <f t="shared" si="4"/>
        <v>0</v>
      </c>
      <c r="T17" s="41"/>
      <c r="V17" s="73"/>
    </row>
    <row r="18" spans="1:22" ht="12.75" customHeight="1">
      <c r="A18" s="10">
        <f t="shared" si="2"/>
        <v>1</v>
      </c>
      <c r="B18" s="108"/>
      <c r="C18" s="226"/>
      <c r="D18" s="227"/>
      <c r="E18" s="228"/>
      <c r="F18" s="15"/>
      <c r="G18" s="226"/>
      <c r="H18" s="227"/>
      <c r="I18" s="228"/>
      <c r="J18" s="15"/>
      <c r="K18" s="126"/>
      <c r="L18" s="15"/>
      <c r="M18" s="105"/>
      <c r="N18" s="15" t="str">
        <f t="shared" si="0"/>
        <v/>
      </c>
      <c r="O18" s="90">
        <f t="shared" si="3"/>
        <v>0</v>
      </c>
      <c r="P18" s="32"/>
      <c r="Q18" s="73"/>
      <c r="R18" s="15" t="str">
        <f t="shared" si="1"/>
        <v/>
      </c>
      <c r="S18" s="90">
        <f t="shared" si="4"/>
        <v>0</v>
      </c>
      <c r="T18" s="41"/>
      <c r="V18" s="73"/>
    </row>
    <row r="19" spans="1:22" ht="12.75" customHeight="1">
      <c r="A19" s="10">
        <f t="shared" si="2"/>
        <v>1</v>
      </c>
      <c r="B19" s="108"/>
      <c r="C19" s="226"/>
      <c r="D19" s="227"/>
      <c r="E19" s="228"/>
      <c r="F19" s="15"/>
      <c r="G19" s="226"/>
      <c r="H19" s="227"/>
      <c r="I19" s="228"/>
      <c r="J19" s="15"/>
      <c r="K19" s="126"/>
      <c r="L19" s="15"/>
      <c r="M19" s="105"/>
      <c r="N19" s="15" t="str">
        <f t="shared" si="0"/>
        <v/>
      </c>
      <c r="O19" s="90">
        <f t="shared" si="3"/>
        <v>0</v>
      </c>
      <c r="P19" s="32"/>
      <c r="Q19" s="73"/>
      <c r="R19" s="15" t="str">
        <f t="shared" si="1"/>
        <v/>
      </c>
      <c r="S19" s="90">
        <f t="shared" si="4"/>
        <v>0</v>
      </c>
      <c r="T19" s="41"/>
      <c r="V19" s="73"/>
    </row>
    <row r="20" spans="1:22" ht="12.75" customHeight="1">
      <c r="A20" s="10">
        <f t="shared" si="2"/>
        <v>1</v>
      </c>
      <c r="B20" s="108"/>
      <c r="C20" s="226"/>
      <c r="D20" s="227"/>
      <c r="E20" s="228"/>
      <c r="F20" s="15"/>
      <c r="G20" s="226"/>
      <c r="H20" s="227"/>
      <c r="I20" s="228"/>
      <c r="J20" s="15"/>
      <c r="K20" s="126"/>
      <c r="L20" s="15"/>
      <c r="M20" s="105"/>
      <c r="N20" s="15" t="str">
        <f t="shared" si="0"/>
        <v/>
      </c>
      <c r="O20" s="90">
        <f t="shared" si="3"/>
        <v>0</v>
      </c>
      <c r="P20" s="32"/>
      <c r="Q20" s="73"/>
      <c r="R20" s="15" t="str">
        <f t="shared" si="1"/>
        <v/>
      </c>
      <c r="S20" s="90">
        <f t="shared" si="4"/>
        <v>0</v>
      </c>
      <c r="T20" s="41"/>
      <c r="V20" s="73"/>
    </row>
    <row r="21" spans="1:22" ht="12.75" customHeight="1">
      <c r="A21" s="10">
        <f t="shared" si="2"/>
        <v>1</v>
      </c>
      <c r="B21" s="108"/>
      <c r="C21" s="226"/>
      <c r="D21" s="227"/>
      <c r="E21" s="228"/>
      <c r="F21" s="15"/>
      <c r="G21" s="226"/>
      <c r="H21" s="227"/>
      <c r="I21" s="228"/>
      <c r="J21" s="15"/>
      <c r="K21" s="126"/>
      <c r="L21" s="15"/>
      <c r="M21" s="105"/>
      <c r="N21" s="15" t="str">
        <f t="shared" si="0"/>
        <v/>
      </c>
      <c r="O21" s="90">
        <f t="shared" si="3"/>
        <v>0</v>
      </c>
      <c r="P21" s="32"/>
      <c r="Q21" s="73"/>
      <c r="R21" s="15" t="str">
        <f t="shared" si="1"/>
        <v/>
      </c>
      <c r="S21" s="90">
        <f t="shared" si="4"/>
        <v>0</v>
      </c>
      <c r="T21" s="41"/>
      <c r="V21" s="73"/>
    </row>
    <row r="22" spans="1:22" ht="12.75" customHeight="1">
      <c r="A22" s="10">
        <f t="shared" si="2"/>
        <v>1</v>
      </c>
      <c r="B22" s="108"/>
      <c r="C22" s="226"/>
      <c r="D22" s="227"/>
      <c r="E22" s="228"/>
      <c r="F22" s="15"/>
      <c r="G22" s="226"/>
      <c r="H22" s="227"/>
      <c r="I22" s="228"/>
      <c r="J22" s="15"/>
      <c r="K22" s="126"/>
      <c r="L22" s="15"/>
      <c r="M22" s="105"/>
      <c r="N22" s="15" t="str">
        <f t="shared" si="0"/>
        <v/>
      </c>
      <c r="O22" s="90">
        <f t="shared" si="3"/>
        <v>0</v>
      </c>
      <c r="P22" s="32"/>
      <c r="Q22" s="73"/>
      <c r="R22" s="15" t="str">
        <f t="shared" si="1"/>
        <v/>
      </c>
      <c r="S22" s="90">
        <f t="shared" si="4"/>
        <v>0</v>
      </c>
      <c r="T22" s="41"/>
      <c r="V22" s="73"/>
    </row>
    <row r="23" spans="1:22" ht="12.75" customHeight="1">
      <c r="A23" s="10">
        <f t="shared" si="2"/>
        <v>1</v>
      </c>
      <c r="B23" s="108"/>
      <c r="C23" s="226"/>
      <c r="D23" s="227"/>
      <c r="E23" s="228"/>
      <c r="F23" s="15"/>
      <c r="G23" s="226"/>
      <c r="H23" s="227"/>
      <c r="I23" s="228"/>
      <c r="J23" s="15"/>
      <c r="K23" s="126"/>
      <c r="L23" s="15"/>
      <c r="M23" s="105"/>
      <c r="N23" s="15" t="str">
        <f t="shared" si="0"/>
        <v/>
      </c>
      <c r="O23" s="90">
        <f t="shared" si="3"/>
        <v>0</v>
      </c>
      <c r="P23" s="32"/>
      <c r="Q23" s="73"/>
      <c r="R23" s="15" t="str">
        <f t="shared" si="1"/>
        <v/>
      </c>
      <c r="S23" s="90">
        <f t="shared" si="4"/>
        <v>0</v>
      </c>
      <c r="T23" s="41"/>
      <c r="V23" s="73"/>
    </row>
    <row r="24" spans="1:22" ht="12.75" customHeight="1">
      <c r="A24" s="10">
        <f t="shared" si="2"/>
        <v>1</v>
      </c>
      <c r="B24" s="108"/>
      <c r="C24" s="226"/>
      <c r="D24" s="227"/>
      <c r="E24" s="228"/>
      <c r="F24" s="15"/>
      <c r="G24" s="226"/>
      <c r="H24" s="227"/>
      <c r="I24" s="228"/>
      <c r="J24" s="15"/>
      <c r="K24" s="126"/>
      <c r="L24" s="15"/>
      <c r="M24" s="105"/>
      <c r="N24" s="15" t="str">
        <f t="shared" si="0"/>
        <v/>
      </c>
      <c r="O24" s="90">
        <f t="shared" si="3"/>
        <v>0</v>
      </c>
      <c r="P24" s="32"/>
      <c r="Q24" s="73"/>
      <c r="R24" s="15" t="str">
        <f t="shared" si="1"/>
        <v/>
      </c>
      <c r="S24" s="90">
        <f t="shared" si="4"/>
        <v>0</v>
      </c>
      <c r="T24" s="41"/>
      <c r="V24" s="73"/>
    </row>
    <row r="25" spans="1:22" ht="12.75" customHeight="1">
      <c r="A25" s="10">
        <f t="shared" si="2"/>
        <v>1</v>
      </c>
      <c r="B25" s="108"/>
      <c r="C25" s="226"/>
      <c r="D25" s="227"/>
      <c r="E25" s="228"/>
      <c r="F25" s="15"/>
      <c r="G25" s="226"/>
      <c r="H25" s="227"/>
      <c r="I25" s="228"/>
      <c r="J25" s="15"/>
      <c r="K25" s="126"/>
      <c r="L25" s="15"/>
      <c r="M25" s="105"/>
      <c r="N25" s="15" t="str">
        <f t="shared" si="0"/>
        <v/>
      </c>
      <c r="O25" s="90">
        <f t="shared" si="3"/>
        <v>0</v>
      </c>
      <c r="P25" s="32"/>
      <c r="Q25" s="73"/>
      <c r="R25" s="15" t="str">
        <f t="shared" si="1"/>
        <v/>
      </c>
      <c r="S25" s="90">
        <f t="shared" si="4"/>
        <v>0</v>
      </c>
      <c r="T25" s="41"/>
      <c r="V25" s="73"/>
    </row>
    <row r="26" spans="1:22" ht="12.75" customHeight="1">
      <c r="A26" s="10">
        <f t="shared" si="2"/>
        <v>1</v>
      </c>
      <c r="B26" s="108"/>
      <c r="C26" s="226"/>
      <c r="D26" s="227"/>
      <c r="E26" s="228"/>
      <c r="F26" s="15"/>
      <c r="G26" s="226"/>
      <c r="H26" s="227"/>
      <c r="I26" s="228"/>
      <c r="J26" s="15"/>
      <c r="K26" s="126"/>
      <c r="L26" s="15"/>
      <c r="M26" s="105"/>
      <c r="N26" s="15" t="str">
        <f t="shared" si="0"/>
        <v/>
      </c>
      <c r="O26" s="90">
        <f t="shared" si="3"/>
        <v>0</v>
      </c>
      <c r="P26" s="32"/>
      <c r="Q26" s="73"/>
      <c r="R26" s="15" t="str">
        <f t="shared" si="1"/>
        <v/>
      </c>
      <c r="S26" s="90">
        <f t="shared" si="4"/>
        <v>0</v>
      </c>
      <c r="T26" s="41"/>
      <c r="V26" s="73"/>
    </row>
    <row r="27" spans="1:22" ht="12.75" customHeight="1">
      <c r="A27" s="10">
        <f t="shared" si="2"/>
        <v>1</v>
      </c>
      <c r="B27" s="108"/>
      <c r="C27" s="226"/>
      <c r="D27" s="227"/>
      <c r="E27" s="228"/>
      <c r="F27" s="15"/>
      <c r="G27" s="226"/>
      <c r="H27" s="227"/>
      <c r="I27" s="228"/>
      <c r="J27" s="15"/>
      <c r="K27" s="126"/>
      <c r="L27" s="15"/>
      <c r="M27" s="105"/>
      <c r="N27" s="15" t="str">
        <f t="shared" si="0"/>
        <v/>
      </c>
      <c r="O27" s="90">
        <f t="shared" si="3"/>
        <v>0</v>
      </c>
      <c r="P27" s="32"/>
      <c r="Q27" s="73"/>
      <c r="R27" s="15" t="str">
        <f t="shared" si="1"/>
        <v/>
      </c>
      <c r="S27" s="90">
        <f t="shared" si="4"/>
        <v>0</v>
      </c>
      <c r="T27" s="41"/>
      <c r="V27" s="73"/>
    </row>
    <row r="28" spans="1:22" ht="12.75" customHeight="1">
      <c r="A28" s="10">
        <f t="shared" si="2"/>
        <v>1</v>
      </c>
      <c r="B28" s="108"/>
      <c r="C28" s="226"/>
      <c r="D28" s="227"/>
      <c r="E28" s="228"/>
      <c r="F28" s="15"/>
      <c r="G28" s="226"/>
      <c r="H28" s="227"/>
      <c r="I28" s="228"/>
      <c r="J28" s="15"/>
      <c r="K28" s="126"/>
      <c r="L28" s="15"/>
      <c r="M28" s="105"/>
      <c r="N28" s="15" t="str">
        <f t="shared" si="0"/>
        <v/>
      </c>
      <c r="O28" s="90">
        <f t="shared" si="3"/>
        <v>0</v>
      </c>
      <c r="P28" s="32"/>
      <c r="Q28" s="73"/>
      <c r="R28" s="15" t="str">
        <f t="shared" si="1"/>
        <v/>
      </c>
      <c r="S28" s="90">
        <f t="shared" si="4"/>
        <v>0</v>
      </c>
      <c r="T28" s="41"/>
      <c r="V28" s="73"/>
    </row>
    <row r="29" spans="1:22" ht="12.75" customHeight="1">
      <c r="A29" s="10">
        <f t="shared" si="2"/>
        <v>1</v>
      </c>
      <c r="B29" s="108"/>
      <c r="C29" s="226"/>
      <c r="D29" s="227"/>
      <c r="E29" s="228"/>
      <c r="F29" s="15"/>
      <c r="G29" s="226"/>
      <c r="H29" s="227"/>
      <c r="I29" s="228"/>
      <c r="J29" s="15"/>
      <c r="K29" s="126"/>
      <c r="L29" s="15"/>
      <c r="M29" s="105"/>
      <c r="N29" s="15" t="str">
        <f t="shared" si="0"/>
        <v/>
      </c>
      <c r="O29" s="90">
        <f t="shared" si="3"/>
        <v>0</v>
      </c>
      <c r="P29" s="32"/>
      <c r="Q29" s="73"/>
      <c r="R29" s="15" t="str">
        <f t="shared" si="1"/>
        <v/>
      </c>
      <c r="S29" s="90">
        <f t="shared" si="4"/>
        <v>0</v>
      </c>
      <c r="T29" s="41"/>
      <c r="V29" s="73"/>
    </row>
    <row r="30" spans="1:22" ht="12.75" customHeight="1">
      <c r="A30" s="10">
        <f t="shared" si="2"/>
        <v>1</v>
      </c>
      <c r="B30" s="108"/>
      <c r="C30" s="226"/>
      <c r="D30" s="227"/>
      <c r="E30" s="228"/>
      <c r="F30" s="15"/>
      <c r="G30" s="226"/>
      <c r="H30" s="227"/>
      <c r="I30" s="228"/>
      <c r="J30" s="15"/>
      <c r="K30" s="126"/>
      <c r="L30" s="15"/>
      <c r="M30" s="105"/>
      <c r="N30" s="15" t="str">
        <f t="shared" si="0"/>
        <v/>
      </c>
      <c r="O30" s="90">
        <f t="shared" si="3"/>
        <v>0</v>
      </c>
      <c r="P30" s="32"/>
      <c r="Q30" s="73"/>
      <c r="R30" s="15" t="str">
        <f t="shared" si="1"/>
        <v/>
      </c>
      <c r="S30" s="90">
        <f t="shared" si="4"/>
        <v>0</v>
      </c>
      <c r="T30" s="41"/>
      <c r="V30" s="73"/>
    </row>
    <row r="31" spans="1:22" ht="12.75" customHeight="1">
      <c r="A31" s="10">
        <f t="shared" si="2"/>
        <v>1</v>
      </c>
      <c r="B31" s="108"/>
      <c r="C31" s="226"/>
      <c r="D31" s="227"/>
      <c r="E31" s="228"/>
      <c r="F31" s="15"/>
      <c r="G31" s="226"/>
      <c r="H31" s="227"/>
      <c r="I31" s="228"/>
      <c r="J31" s="15"/>
      <c r="K31" s="126"/>
      <c r="L31" s="15"/>
      <c r="M31" s="105"/>
      <c r="N31" s="15" t="str">
        <f t="shared" si="0"/>
        <v/>
      </c>
      <c r="O31" s="90">
        <f t="shared" si="3"/>
        <v>0</v>
      </c>
      <c r="P31" s="32"/>
      <c r="Q31" s="73"/>
      <c r="R31" s="15" t="str">
        <f t="shared" si="1"/>
        <v/>
      </c>
      <c r="S31" s="90">
        <f t="shared" si="4"/>
        <v>0</v>
      </c>
      <c r="T31" s="41"/>
      <c r="V31" s="73"/>
    </row>
    <row r="32" spans="1:22" ht="12.75" customHeight="1">
      <c r="A32" s="10">
        <f t="shared" si="2"/>
        <v>1</v>
      </c>
      <c r="B32" s="108"/>
      <c r="C32" s="226"/>
      <c r="D32" s="227"/>
      <c r="E32" s="228"/>
      <c r="F32" s="15"/>
      <c r="G32" s="226"/>
      <c r="H32" s="227"/>
      <c r="I32" s="228"/>
      <c r="J32" s="15"/>
      <c r="K32" s="126"/>
      <c r="L32" s="15"/>
      <c r="M32" s="105"/>
      <c r="N32" s="15" t="str">
        <f t="shared" si="0"/>
        <v/>
      </c>
      <c r="O32" s="90">
        <f t="shared" si="3"/>
        <v>0</v>
      </c>
      <c r="P32" s="32"/>
      <c r="Q32" s="73"/>
      <c r="R32" s="15" t="str">
        <f t="shared" si="1"/>
        <v/>
      </c>
      <c r="S32" s="90">
        <f t="shared" si="4"/>
        <v>0</v>
      </c>
      <c r="T32" s="41"/>
      <c r="V32" s="73"/>
    </row>
    <row r="33" spans="1:22" ht="12.75" customHeight="1">
      <c r="A33" s="10">
        <f t="shared" si="2"/>
        <v>1</v>
      </c>
      <c r="B33" s="108"/>
      <c r="C33" s="226"/>
      <c r="D33" s="227"/>
      <c r="E33" s="228"/>
      <c r="F33" s="15"/>
      <c r="G33" s="226"/>
      <c r="H33" s="227"/>
      <c r="I33" s="228"/>
      <c r="J33" s="15"/>
      <c r="K33" s="126"/>
      <c r="L33" s="15"/>
      <c r="M33" s="105"/>
      <c r="N33" s="15" t="str">
        <f t="shared" si="0"/>
        <v/>
      </c>
      <c r="O33" s="90">
        <f t="shared" si="3"/>
        <v>0</v>
      </c>
      <c r="P33" s="32"/>
      <c r="Q33" s="73"/>
      <c r="R33" s="15" t="str">
        <f t="shared" si="1"/>
        <v/>
      </c>
      <c r="S33" s="90">
        <f t="shared" si="4"/>
        <v>0</v>
      </c>
      <c r="T33" s="41"/>
      <c r="V33" s="73"/>
    </row>
    <row r="34" spans="1:22" ht="12.75" customHeight="1">
      <c r="A34" s="10">
        <f t="shared" si="2"/>
        <v>1</v>
      </c>
      <c r="B34" s="108"/>
      <c r="C34" s="226"/>
      <c r="D34" s="227"/>
      <c r="E34" s="228"/>
      <c r="F34" s="15"/>
      <c r="G34" s="226"/>
      <c r="H34" s="227"/>
      <c r="I34" s="228"/>
      <c r="J34" s="15"/>
      <c r="K34" s="126"/>
      <c r="L34" s="15"/>
      <c r="M34" s="105"/>
      <c r="N34" s="15" t="str">
        <f t="shared" si="0"/>
        <v/>
      </c>
      <c r="O34" s="90">
        <f t="shared" si="3"/>
        <v>0</v>
      </c>
      <c r="P34" s="32"/>
      <c r="Q34" s="73"/>
      <c r="R34" s="15" t="str">
        <f t="shared" si="1"/>
        <v/>
      </c>
      <c r="S34" s="90">
        <f t="shared" si="4"/>
        <v>0</v>
      </c>
      <c r="T34" s="41"/>
      <c r="V34" s="73"/>
    </row>
    <row r="35" spans="1:22" ht="12.75" customHeight="1">
      <c r="A35" s="10">
        <f t="shared" si="2"/>
        <v>1</v>
      </c>
      <c r="B35" s="108"/>
      <c r="C35" s="226"/>
      <c r="D35" s="227"/>
      <c r="E35" s="228"/>
      <c r="F35" s="15"/>
      <c r="G35" s="226"/>
      <c r="H35" s="227"/>
      <c r="I35" s="228"/>
      <c r="J35" s="15"/>
      <c r="K35" s="126"/>
      <c r="L35" s="15"/>
      <c r="M35" s="105"/>
      <c r="N35" s="15" t="str">
        <f t="shared" si="0"/>
        <v/>
      </c>
      <c r="O35" s="90">
        <f t="shared" si="3"/>
        <v>0</v>
      </c>
      <c r="P35" s="32"/>
      <c r="Q35" s="73"/>
      <c r="R35" s="15" t="str">
        <f t="shared" si="1"/>
        <v/>
      </c>
      <c r="S35" s="90">
        <f t="shared" si="4"/>
        <v>0</v>
      </c>
      <c r="T35" s="41"/>
      <c r="V35" s="73"/>
    </row>
    <row r="36" spans="1:22" ht="12.75" customHeight="1">
      <c r="A36" s="10">
        <f t="shared" si="2"/>
        <v>1</v>
      </c>
      <c r="B36" s="108"/>
      <c r="C36" s="226"/>
      <c r="D36" s="227"/>
      <c r="E36" s="228"/>
      <c r="F36" s="15"/>
      <c r="G36" s="226"/>
      <c r="H36" s="227"/>
      <c r="I36" s="228"/>
      <c r="J36" s="15"/>
      <c r="K36" s="126"/>
      <c r="L36" s="15"/>
      <c r="M36" s="105"/>
      <c r="N36" s="15" t="str">
        <f t="shared" si="0"/>
        <v/>
      </c>
      <c r="O36" s="90">
        <f t="shared" si="3"/>
        <v>0</v>
      </c>
      <c r="P36" s="32"/>
      <c r="Q36" s="73"/>
      <c r="R36" s="15" t="str">
        <f t="shared" si="1"/>
        <v/>
      </c>
      <c r="S36" s="90">
        <f t="shared" si="4"/>
        <v>0</v>
      </c>
      <c r="T36" s="41"/>
      <c r="V36" s="73"/>
    </row>
    <row r="37" spans="1:22" ht="12.75" customHeight="1">
      <c r="A37" s="10">
        <f t="shared" si="2"/>
        <v>1</v>
      </c>
      <c r="B37" s="108"/>
      <c r="C37" s="226"/>
      <c r="D37" s="227"/>
      <c r="E37" s="228"/>
      <c r="F37" s="15"/>
      <c r="G37" s="226"/>
      <c r="H37" s="227"/>
      <c r="I37" s="228"/>
      <c r="J37" s="15"/>
      <c r="K37" s="126"/>
      <c r="L37" s="15"/>
      <c r="M37" s="105"/>
      <c r="N37" s="15" t="str">
        <f t="shared" si="0"/>
        <v/>
      </c>
      <c r="O37" s="90">
        <f t="shared" si="3"/>
        <v>0</v>
      </c>
      <c r="P37" s="32"/>
      <c r="Q37" s="73"/>
      <c r="R37" s="15" t="str">
        <f t="shared" si="1"/>
        <v/>
      </c>
      <c r="S37" s="90">
        <f t="shared" si="4"/>
        <v>0</v>
      </c>
      <c r="T37" s="41"/>
      <c r="V37" s="73"/>
    </row>
    <row r="38" spans="1:22" ht="12.75" customHeight="1">
      <c r="A38" s="10">
        <f t="shared" si="2"/>
        <v>1</v>
      </c>
      <c r="B38" s="108"/>
      <c r="C38" s="226"/>
      <c r="D38" s="227"/>
      <c r="E38" s="228"/>
      <c r="F38" s="15"/>
      <c r="G38" s="226"/>
      <c r="H38" s="227"/>
      <c r="I38" s="228"/>
      <c r="J38" s="15"/>
      <c r="K38" s="126"/>
      <c r="L38" s="15"/>
      <c r="M38" s="105"/>
      <c r="N38" s="15" t="str">
        <f t="shared" si="0"/>
        <v/>
      </c>
      <c r="O38" s="90">
        <f t="shared" si="3"/>
        <v>0</v>
      </c>
      <c r="P38" s="32"/>
      <c r="Q38" s="73"/>
      <c r="R38" s="15" t="str">
        <f t="shared" si="1"/>
        <v/>
      </c>
      <c r="S38" s="90">
        <f t="shared" si="4"/>
        <v>0</v>
      </c>
      <c r="T38" s="41"/>
      <c r="V38" s="73"/>
    </row>
    <row r="39" spans="1:22" ht="12.75" customHeight="1" thickBot="1">
      <c r="A39" s="10">
        <f t="shared" si="2"/>
        <v>1</v>
      </c>
      <c r="B39" s="108"/>
      <c r="C39" s="229"/>
      <c r="D39" s="230"/>
      <c r="E39" s="231"/>
      <c r="F39" s="15"/>
      <c r="G39" s="229"/>
      <c r="H39" s="230"/>
      <c r="I39" s="231"/>
      <c r="J39" s="15"/>
      <c r="K39" s="127"/>
      <c r="L39" s="15"/>
      <c r="M39" s="106"/>
      <c r="N39" s="15" t="str">
        <f t="shared" si="0"/>
        <v/>
      </c>
      <c r="O39" s="91">
        <f t="shared" si="3"/>
        <v>0</v>
      </c>
      <c r="P39" s="32"/>
      <c r="Q39" s="74"/>
      <c r="R39" s="15" t="str">
        <f t="shared" si="1"/>
        <v/>
      </c>
      <c r="S39" s="91">
        <f t="shared" si="4"/>
        <v>0</v>
      </c>
      <c r="T39" s="41"/>
      <c r="V39" s="74"/>
    </row>
    <row r="40" spans="1:22" ht="13.5" thickBot="1">
      <c r="B40" s="40"/>
      <c r="C40" s="4"/>
      <c r="S40" s="33"/>
      <c r="T40" s="41"/>
    </row>
    <row r="41" spans="1:22" ht="16.5" customHeight="1" thickBot="1">
      <c r="B41" s="40"/>
      <c r="C41" s="4"/>
      <c r="R41" s="23" t="s">
        <v>77</v>
      </c>
      <c r="S41" s="109">
        <f>SUM(S8:S39)</f>
        <v>0</v>
      </c>
      <c r="T41" s="41"/>
    </row>
    <row r="42" spans="1:22" ht="15.75">
      <c r="B42" s="40"/>
      <c r="C42" s="4"/>
      <c r="Q42" s="13"/>
      <c r="R42" s="23"/>
      <c r="S42" s="23"/>
      <c r="T42" s="41"/>
    </row>
    <row r="43" spans="1:22" ht="17.25" customHeight="1" thickBot="1">
      <c r="B43" s="42"/>
      <c r="C43" s="44"/>
      <c r="D43" s="44"/>
      <c r="E43" s="44"/>
      <c r="F43" s="44"/>
      <c r="G43" s="44"/>
      <c r="H43" s="44"/>
      <c r="I43" s="44"/>
      <c r="J43" s="44"/>
      <c r="K43" s="44"/>
      <c r="L43" s="44"/>
      <c r="M43" s="44"/>
      <c r="N43" s="44"/>
      <c r="O43" s="44"/>
      <c r="P43" s="44"/>
      <c r="Q43" s="44"/>
      <c r="R43" s="44"/>
      <c r="S43" s="44"/>
      <c r="T43" s="45"/>
    </row>
    <row r="44" spans="1:22" ht="13.5" thickTop="1"/>
  </sheetData>
  <sheetProtection algorithmName="SHA-512" hashValue="lPewLvlNj0W+MRiGjyZzif7nScbYr8OUkBgrc/Rq3ACxmsvf82r3td3YxwQb0xPL0/oQZyxBL2ZvhGfmVeE4Wg==" saltValue="LwYkSW5DxC6sViMUng/y4w==" spinCount="100000" sheet="1" selectLockedCells="1"/>
  <mergeCells count="63">
    <mergeCell ref="C30:E30"/>
    <mergeCell ref="C31:E31"/>
    <mergeCell ref="C32:E32"/>
    <mergeCell ref="C17:E17"/>
    <mergeCell ref="C18:E18"/>
    <mergeCell ref="C19:E19"/>
    <mergeCell ref="C20:E20"/>
    <mergeCell ref="C25:E25"/>
    <mergeCell ref="C26:E26"/>
    <mergeCell ref="C27:E27"/>
    <mergeCell ref="C28:E28"/>
    <mergeCell ref="C29:E29"/>
    <mergeCell ref="Q7:Q9"/>
    <mergeCell ref="O7:O9"/>
    <mergeCell ref="C10:E10"/>
    <mergeCell ref="C11:E11"/>
    <mergeCell ref="C12:E12"/>
    <mergeCell ref="G10:I10"/>
    <mergeCell ref="G11:I11"/>
    <mergeCell ref="G12:I12"/>
    <mergeCell ref="C39:E39"/>
    <mergeCell ref="C9:E9"/>
    <mergeCell ref="C35:E35"/>
    <mergeCell ref="C36:E36"/>
    <mergeCell ref="C37:E37"/>
    <mergeCell ref="C38:E38"/>
    <mergeCell ref="C33:E33"/>
    <mergeCell ref="C34:E34"/>
    <mergeCell ref="C15:E15"/>
    <mergeCell ref="C16:E16"/>
    <mergeCell ref="C21:E21"/>
    <mergeCell ref="C22:E22"/>
    <mergeCell ref="C23:E23"/>
    <mergeCell ref="C24:E24"/>
    <mergeCell ref="C13:E13"/>
    <mergeCell ref="C14:E14"/>
    <mergeCell ref="G13:I13"/>
    <mergeCell ref="G14:I14"/>
    <mergeCell ref="G15:I15"/>
    <mergeCell ref="G16:I16"/>
    <mergeCell ref="G17:I17"/>
    <mergeCell ref="G18:I18"/>
    <mergeCell ref="G19:I19"/>
    <mergeCell ref="G20:I20"/>
    <mergeCell ref="G21:I21"/>
    <mergeCell ref="G22:I22"/>
    <mergeCell ref="G23:I23"/>
    <mergeCell ref="G24:I24"/>
    <mergeCell ref="G25:I25"/>
    <mergeCell ref="G26:I26"/>
    <mergeCell ref="G27:I27"/>
    <mergeCell ref="G28:I28"/>
    <mergeCell ref="G29:I29"/>
    <mergeCell ref="G30:I30"/>
    <mergeCell ref="G31:I31"/>
    <mergeCell ref="G32:I32"/>
    <mergeCell ref="G38:I38"/>
    <mergeCell ref="G39:I39"/>
    <mergeCell ref="G33:I33"/>
    <mergeCell ref="G34:I34"/>
    <mergeCell ref="G35:I35"/>
    <mergeCell ref="G36:I36"/>
    <mergeCell ref="G37:I37"/>
  </mergeCells>
  <phoneticPr fontId="0" type="noConversion"/>
  <conditionalFormatting sqref="G2 Q2">
    <cfRule type="cellIs" dxfId="29" priority="3" stopIfTrue="1" operator="equal">
      <formula>"Complete"</formula>
    </cfRule>
    <cfRule type="cellIs" dxfId="28" priority="4" stopIfTrue="1" operator="equal">
      <formula>"Incomplete"</formula>
    </cfRule>
  </conditionalFormatting>
  <conditionalFormatting sqref="M2">
    <cfRule type="cellIs" dxfId="27" priority="1" stopIfTrue="1" operator="equal">
      <formula>"Complete"</formula>
    </cfRule>
    <cfRule type="cellIs" dxfId="26" priority="2" stopIfTrue="1" operator="equal">
      <formula>"Incomplete"</formula>
    </cfRule>
  </conditionalFormatting>
  <dataValidations xWindow="1668" yWindow="1132" count="1">
    <dataValidation allowBlank="1" showErrorMessage="1" sqref="A1:F1048576 G1:G3 G5:G9 K40:K1048576 L1:XFD1048576 K1:K9 J1:J1048576 H1:I9 G10:I1048576" xr:uid="{8F2D8143-D057-44B5-AAB9-8C9A881B65E6}"/>
  </dataValidations>
  <pageMargins left="0.44" right="0.39" top="0.53" bottom="0.83" header="0.5" footer="0.5"/>
  <pageSetup paperSize="9" fitToHeight="6" orientation="landscape" r:id="rId1"/>
  <headerFooter alignWithMargins="0"/>
  <extLst>
    <ext xmlns:x14="http://schemas.microsoft.com/office/spreadsheetml/2009/9/main" uri="{CCE6A557-97BC-4b89-ADB6-D9C93CAAB3DF}">
      <x14:dataValidations xmlns:xm="http://schemas.microsoft.com/office/excel/2006/main" xWindow="1668" yWindow="1132" count="2">
        <x14:dataValidation type="list" allowBlank="1" showErrorMessage="1" xr:uid="{F76ADD33-FCAB-496B-9714-C93FB1FC916D}">
          <x14:formula1>
            <xm:f>Lists!$A$1:$A$2</xm:f>
          </x14:formula1>
          <xm:sqref>G4</xm:sqref>
        </x14:dataValidation>
        <x14:dataValidation type="list" allowBlank="1" showInputMessage="1" showErrorMessage="1" xr:uid="{F345410A-C33C-417F-A367-4C7D44C9321A}">
          <x14:formula1>
            <xm:f>Lists!$C$1:$C$2</xm:f>
          </x14:formula1>
          <xm:sqref>K10:K39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58"/>
  <sheetViews>
    <sheetView zoomScaleNormal="100" workbookViewId="0">
      <pane ySplit="2" topLeftCell="A3" activePane="bottomLeft" state="frozen"/>
      <selection pane="bottomLeft" activeCell="O37" sqref="O37"/>
    </sheetView>
  </sheetViews>
  <sheetFormatPr defaultColWidth="9.140625" defaultRowHeight="12.75" outlineLevelCol="1"/>
  <cols>
    <col min="1" max="1" width="3.42578125" style="10" customWidth="1"/>
    <col min="2" max="2" width="3.42578125" style="3" customWidth="1"/>
    <col min="3" max="3" width="23.7109375" style="3" customWidth="1"/>
    <col min="4" max="4" width="10" style="3" customWidth="1"/>
    <col min="5" max="5" width="3.7109375" style="3" customWidth="1"/>
    <col min="6" max="6" width="16.28515625" style="3" customWidth="1"/>
    <col min="7" max="7" width="3.7109375" style="3" customWidth="1"/>
    <col min="8" max="8" width="12.85546875" style="3" customWidth="1"/>
    <col min="9" max="9" width="12.28515625" style="3" customWidth="1"/>
    <col min="10" max="10" width="12.85546875" style="3" customWidth="1"/>
    <col min="11" max="11" width="14.28515625" style="3" customWidth="1"/>
    <col min="12" max="12" width="3.7109375" style="3" customWidth="1"/>
    <col min="13" max="13" width="15.7109375" style="3" customWidth="1"/>
    <col min="14" max="14" width="3.7109375" style="3" customWidth="1"/>
    <col min="15" max="15" width="15.7109375" style="3" customWidth="1"/>
    <col min="16" max="16" width="3.7109375" style="3" customWidth="1"/>
    <col min="17" max="17" width="3.42578125" style="10" customWidth="1"/>
    <col min="18" max="19" width="20.7109375" style="3" hidden="1" customWidth="1" outlineLevel="1"/>
    <col min="20" max="20" width="9.140625" style="3" collapsed="1"/>
    <col min="21" max="16384" width="9.140625" style="3"/>
  </cols>
  <sheetData>
    <row r="1" spans="1:19" ht="15.75" customHeight="1" thickBot="1">
      <c r="C1" s="30" t="str">
        <f>'Form Status'!C1</f>
        <v>NGen Strategic Supply Workbook v9</v>
      </c>
      <c r="O1" s="134" t="str">
        <f>'Form Status'!R1</f>
        <v>Company Confidential</v>
      </c>
    </row>
    <row r="2" spans="1:19" ht="30" customHeight="1" thickTop="1">
      <c r="A2" s="10">
        <f>IF(SUM(A4:A42)=12,1,0)</f>
        <v>0</v>
      </c>
      <c r="B2" s="62"/>
      <c r="C2" s="52" t="s">
        <v>78</v>
      </c>
      <c r="D2" s="63"/>
      <c r="E2" s="63"/>
      <c r="F2" s="63"/>
      <c r="G2" s="64" t="s">
        <v>66</v>
      </c>
      <c r="H2" s="65" t="str">
        <f>IF(A2=1,"Complete","Incomplete")</f>
        <v>Incomplete</v>
      </c>
      <c r="I2" s="63"/>
      <c r="J2" s="64" t="s">
        <v>59</v>
      </c>
      <c r="K2" s="65" t="str">
        <f>'Form Status'!F42</f>
        <v>Incomplete</v>
      </c>
      <c r="L2" s="63"/>
      <c r="M2" s="63"/>
      <c r="N2" s="63"/>
      <c r="O2" s="63"/>
      <c r="P2" s="66"/>
    </row>
    <row r="3" spans="1:19" ht="13.5" thickBot="1">
      <c r="B3" s="40"/>
      <c r="P3" s="41"/>
      <c r="Q3" s="10" t="s">
        <v>67</v>
      </c>
    </row>
    <row r="4" spans="1:19" ht="15.75" thickBot="1">
      <c r="A4" s="10">
        <f>IF(I4="please select",0,1)</f>
        <v>0</v>
      </c>
      <c r="B4" s="67"/>
      <c r="C4" s="256" t="s">
        <v>79</v>
      </c>
      <c r="D4" s="256"/>
      <c r="E4" s="256"/>
      <c r="F4" s="256"/>
      <c r="G4" s="256"/>
      <c r="H4" s="256"/>
      <c r="I4" s="61" t="s">
        <v>67</v>
      </c>
      <c r="J4" s="16" t="str">
        <f>IF(I4="please select","**","")</f>
        <v>**</v>
      </c>
      <c r="P4" s="41"/>
      <c r="Q4" s="10" t="s">
        <v>43</v>
      </c>
    </row>
    <row r="5" spans="1:19" ht="12.75" customHeight="1">
      <c r="B5" s="40"/>
      <c r="P5" s="41"/>
      <c r="Q5" s="10" t="s">
        <v>44</v>
      </c>
    </row>
    <row r="6" spans="1:19" ht="12.75" customHeight="1">
      <c r="B6" s="40"/>
      <c r="C6" s="4" t="s">
        <v>80</v>
      </c>
      <c r="P6" s="41"/>
    </row>
    <row r="7" spans="1:19" ht="12.75" customHeight="1">
      <c r="B7" s="40"/>
      <c r="P7" s="41"/>
    </row>
    <row r="8" spans="1:19" s="9" customFormat="1" ht="12.75" customHeight="1">
      <c r="A8" s="12"/>
      <c r="B8" s="68"/>
      <c r="C8" s="257" t="s">
        <v>81</v>
      </c>
      <c r="D8" s="257"/>
      <c r="F8" s="9" t="s">
        <v>82</v>
      </c>
      <c r="N8" s="122"/>
      <c r="O8" s="124" t="s">
        <v>130</v>
      </c>
      <c r="P8" s="69"/>
      <c r="Q8" s="12"/>
      <c r="R8" s="261"/>
      <c r="S8" s="257"/>
    </row>
    <row r="9" spans="1:19" s="9" customFormat="1" ht="12.75" customHeight="1" thickBot="1">
      <c r="A9" s="12"/>
      <c r="B9" s="68"/>
      <c r="C9" s="257" t="s">
        <v>83</v>
      </c>
      <c r="D9" s="257"/>
      <c r="F9" s="9" t="s">
        <v>84</v>
      </c>
      <c r="H9" s="257" t="s">
        <v>85</v>
      </c>
      <c r="I9" s="257"/>
      <c r="J9" s="257"/>
      <c r="K9" s="257"/>
      <c r="M9" s="9" t="s">
        <v>86</v>
      </c>
      <c r="N9" s="122"/>
      <c r="O9" s="124" t="s">
        <v>131</v>
      </c>
      <c r="P9" s="69"/>
      <c r="Q9" s="12"/>
      <c r="R9" s="261" t="s">
        <v>137</v>
      </c>
      <c r="S9" s="257"/>
    </row>
    <row r="10" spans="1:19" ht="12.95" customHeight="1" thickBot="1">
      <c r="A10" s="10">
        <f>IF(I4="yes",IF(C10="",0,IF(F10="",0,IF(H10=0,0,IF(M10=0,0,IF(O10="",0,1))))),1)</f>
        <v>1</v>
      </c>
      <c r="B10" s="67"/>
      <c r="C10" s="258"/>
      <c r="D10" s="243"/>
      <c r="E10" s="16"/>
      <c r="F10" s="93"/>
      <c r="G10" s="16"/>
      <c r="H10" s="259"/>
      <c r="I10" s="251"/>
      <c r="J10" s="251"/>
      <c r="K10" s="252"/>
      <c r="L10" s="16" t="str">
        <f>IF(A10=0,IF(H10="","**",""),"")</f>
        <v/>
      </c>
      <c r="M10" s="92">
        <v>0</v>
      </c>
      <c r="N10" s="16" t="str">
        <f>IF(A10=0,IF(M10="","**",""),"")</f>
        <v/>
      </c>
      <c r="O10" s="151" t="s">
        <v>67</v>
      </c>
      <c r="P10" s="77" t="str">
        <f>IF(A10=0,IF(O10="","**",""),"")</f>
        <v/>
      </c>
      <c r="R10" s="258"/>
      <c r="S10" s="243"/>
    </row>
    <row r="11" spans="1:19" ht="12.75" customHeight="1" thickBot="1">
      <c r="B11" s="67"/>
      <c r="C11" s="247"/>
      <c r="D11" s="249"/>
      <c r="E11" s="16"/>
      <c r="F11" s="20"/>
      <c r="G11" s="16"/>
      <c r="H11" s="253"/>
      <c r="I11" s="254"/>
      <c r="J11" s="254"/>
      <c r="K11" s="255"/>
      <c r="L11" s="16"/>
      <c r="M11" s="11"/>
      <c r="N11" s="16"/>
      <c r="O11" s="11"/>
      <c r="P11" s="77"/>
      <c r="R11" s="247"/>
      <c r="S11" s="249"/>
    </row>
    <row r="12" spans="1:19" ht="6" customHeight="1" thickBot="1">
      <c r="B12" s="67"/>
      <c r="C12" s="20"/>
      <c r="D12" s="20"/>
      <c r="E12" s="16"/>
      <c r="F12" s="20"/>
      <c r="G12" s="16"/>
      <c r="H12" s="9"/>
      <c r="I12" s="9"/>
      <c r="J12" s="9"/>
      <c r="K12" s="9"/>
      <c r="L12" s="16"/>
      <c r="M12" s="11"/>
      <c r="N12" s="16"/>
      <c r="O12" s="11"/>
      <c r="P12" s="77"/>
      <c r="R12" s="20"/>
      <c r="S12" s="20"/>
    </row>
    <row r="13" spans="1:19" ht="12.75" customHeight="1" thickBot="1">
      <c r="A13" s="10">
        <f>IF($I$4="Yes",IF(C13="",IF(F13="",IF(H13=0,IF(M13=0,IF(O13="",1,0),0),0),0),IF(F13="",0,IF(H13=0,0,IF(M13=0,0,IF(O13="",0,1))))),1)</f>
        <v>1</v>
      </c>
      <c r="B13" s="67"/>
      <c r="C13" s="241"/>
      <c r="D13" s="243"/>
      <c r="E13" s="16"/>
      <c r="F13" s="78"/>
      <c r="G13" s="16"/>
      <c r="H13" s="250"/>
      <c r="I13" s="251"/>
      <c r="J13" s="251"/>
      <c r="K13" s="252"/>
      <c r="L13" s="16" t="str">
        <f>IF(A13=0,IF(H13="","**",""),"")</f>
        <v/>
      </c>
      <c r="M13" s="92">
        <v>0</v>
      </c>
      <c r="N13" s="16" t="str">
        <f>IF(A13=0,IF(M13="","**",""),"")</f>
        <v/>
      </c>
      <c r="O13" s="151" t="s">
        <v>67</v>
      </c>
      <c r="P13" s="77" t="str">
        <f>IF(A13=0,IF(O13="","**",""),"")</f>
        <v/>
      </c>
      <c r="R13" s="241"/>
      <c r="S13" s="243"/>
    </row>
    <row r="14" spans="1:19" ht="12.75" customHeight="1" thickBot="1">
      <c r="B14" s="67"/>
      <c r="C14" s="247"/>
      <c r="D14" s="249"/>
      <c r="E14" s="16"/>
      <c r="F14" s="20"/>
      <c r="G14" s="16"/>
      <c r="H14" s="253"/>
      <c r="I14" s="254"/>
      <c r="J14" s="254"/>
      <c r="K14" s="255"/>
      <c r="L14" s="16"/>
      <c r="M14" s="11"/>
      <c r="N14" s="16"/>
      <c r="O14" s="11"/>
      <c r="P14" s="77"/>
      <c r="R14" s="247"/>
      <c r="S14" s="249"/>
    </row>
    <row r="15" spans="1:19" ht="6" customHeight="1" thickBot="1">
      <c r="B15" s="67"/>
      <c r="C15" s="20"/>
      <c r="D15" s="20"/>
      <c r="E15" s="16"/>
      <c r="F15" s="20"/>
      <c r="G15" s="16"/>
      <c r="H15" s="21"/>
      <c r="I15" s="21"/>
      <c r="J15" s="21"/>
      <c r="K15" s="21"/>
      <c r="L15" s="16"/>
      <c r="M15" s="11"/>
      <c r="N15" s="16"/>
      <c r="O15" s="11"/>
      <c r="P15" s="77"/>
      <c r="R15" s="20"/>
      <c r="S15" s="20"/>
    </row>
    <row r="16" spans="1:19" ht="12.75" customHeight="1" thickBot="1">
      <c r="A16" s="10">
        <f>IF($I$4="Yes",IF(C16="",IF(F16="",IF(H16=0,IF(M16=0,IF(O16="",1,0),0),0),0),IF(F16="",0,IF(H16=0,0,IF(M16=0,0,IF(O16="",0,1))))),1)</f>
        <v>1</v>
      </c>
      <c r="B16" s="67"/>
      <c r="C16" s="241"/>
      <c r="D16" s="243"/>
      <c r="E16" s="16"/>
      <c r="F16" s="78"/>
      <c r="G16" s="16"/>
      <c r="H16" s="250"/>
      <c r="I16" s="251"/>
      <c r="J16" s="251"/>
      <c r="K16" s="252"/>
      <c r="L16" s="16" t="str">
        <f>IF(A16=0,IF(H16="","**",""),"")</f>
        <v/>
      </c>
      <c r="M16" s="92">
        <v>0</v>
      </c>
      <c r="N16" s="16" t="str">
        <f>IF(A16=0,IF(M16="","**",""),"")</f>
        <v/>
      </c>
      <c r="O16" s="151" t="s">
        <v>67</v>
      </c>
      <c r="P16" s="77" t="str">
        <f>IF(A16=0,IF(O16="","**",""),"")</f>
        <v/>
      </c>
      <c r="R16" s="241"/>
      <c r="S16" s="243"/>
    </row>
    <row r="17" spans="1:19" ht="12.75" customHeight="1" thickBot="1">
      <c r="B17" s="67"/>
      <c r="C17" s="247"/>
      <c r="D17" s="249"/>
      <c r="E17" s="16"/>
      <c r="F17" s="20"/>
      <c r="G17" s="16"/>
      <c r="H17" s="253"/>
      <c r="I17" s="254"/>
      <c r="J17" s="254"/>
      <c r="K17" s="255"/>
      <c r="L17" s="16"/>
      <c r="M17" s="11"/>
      <c r="N17" s="16"/>
      <c r="O17" s="11"/>
      <c r="P17" s="77"/>
      <c r="R17" s="247"/>
      <c r="S17" s="249"/>
    </row>
    <row r="18" spans="1:19" ht="6" customHeight="1" thickBot="1">
      <c r="B18" s="67"/>
      <c r="C18" s="20"/>
      <c r="D18" s="20"/>
      <c r="E18" s="16"/>
      <c r="F18" s="20"/>
      <c r="G18" s="16"/>
      <c r="H18" s="9"/>
      <c r="I18" s="9"/>
      <c r="J18" s="9"/>
      <c r="K18" s="9"/>
      <c r="L18" s="16"/>
      <c r="M18" s="11"/>
      <c r="N18" s="16"/>
      <c r="O18" s="11"/>
      <c r="P18" s="77"/>
      <c r="R18" s="20"/>
      <c r="S18" s="20"/>
    </row>
    <row r="19" spans="1:19" ht="12.75" customHeight="1" thickBot="1">
      <c r="A19" s="10">
        <f>IF($I$4="Yes",IF(C19="",IF(F19="",IF(H19=0,IF(M19=0,IF(O19="",1,0),0),0),0),IF(F19="",0,IF(H19=0,0,IF(M19=0,0,IF(O19="",0,1))))),1)</f>
        <v>1</v>
      </c>
      <c r="B19" s="67"/>
      <c r="C19" s="241"/>
      <c r="D19" s="243"/>
      <c r="E19" s="16" t="str">
        <f>IF(A19=0,IF(C19="","**",""),"")</f>
        <v/>
      </c>
      <c r="F19" s="78"/>
      <c r="G19" s="16" t="str">
        <f>IF(A19=0,IF(F19="","**",""),"")</f>
        <v/>
      </c>
      <c r="H19" s="250"/>
      <c r="I19" s="251"/>
      <c r="J19" s="251"/>
      <c r="K19" s="252"/>
      <c r="L19" s="16" t="str">
        <f>IF(A19=0,IF(H19="","**",""),"")</f>
        <v/>
      </c>
      <c r="M19" s="92">
        <v>0</v>
      </c>
      <c r="N19" s="16" t="str">
        <f>IF(A19=0,IF(M19="","**",""),"")</f>
        <v/>
      </c>
      <c r="O19" s="151" t="s">
        <v>67</v>
      </c>
      <c r="P19" s="77" t="str">
        <f>IF(A19=0,IF(O19="","**",""),"")</f>
        <v/>
      </c>
      <c r="R19" s="241"/>
      <c r="S19" s="243"/>
    </row>
    <row r="20" spans="1:19" ht="12.75" customHeight="1" thickBot="1">
      <c r="B20" s="67"/>
      <c r="C20" s="247"/>
      <c r="D20" s="249"/>
      <c r="E20" s="16"/>
      <c r="F20" s="20"/>
      <c r="G20" s="16"/>
      <c r="H20" s="253"/>
      <c r="I20" s="254"/>
      <c r="J20" s="254"/>
      <c r="K20" s="255"/>
      <c r="L20" s="16"/>
      <c r="M20" s="11"/>
      <c r="N20" s="16"/>
      <c r="O20" s="11"/>
      <c r="P20" s="77"/>
      <c r="R20" s="247"/>
      <c r="S20" s="249"/>
    </row>
    <row r="21" spans="1:19" ht="6" customHeight="1" thickBot="1">
      <c r="B21" s="67"/>
      <c r="C21" s="20"/>
      <c r="D21" s="20"/>
      <c r="E21" s="16"/>
      <c r="F21" s="20"/>
      <c r="G21" s="16"/>
      <c r="H21" s="9"/>
      <c r="I21" s="9"/>
      <c r="J21" s="9"/>
      <c r="K21" s="9"/>
      <c r="L21" s="16"/>
      <c r="M21" s="11"/>
      <c r="N21" s="16"/>
      <c r="O21" s="11"/>
      <c r="P21" s="77"/>
      <c r="R21" s="20"/>
      <c r="S21" s="20"/>
    </row>
    <row r="22" spans="1:19" ht="12.75" customHeight="1" thickBot="1">
      <c r="A22" s="10">
        <f>IF($I$4="Yes",IF(C22="",IF(F22="",IF(H22=0,IF(M22=0,IF(O22="",1,0),0),0),0),IF(F22="",0,IF(H22=0,0,IF(M22=0,0,IF(O22="",0,1))))),1)</f>
        <v>1</v>
      </c>
      <c r="B22" s="67"/>
      <c r="C22" s="241"/>
      <c r="D22" s="243"/>
      <c r="E22" s="16" t="str">
        <f>IF(A22=0,IF(C22="","**",""),"")</f>
        <v/>
      </c>
      <c r="F22" s="78"/>
      <c r="G22" s="16" t="str">
        <f>IF(A22=0,IF(F22="","**",""),"")</f>
        <v/>
      </c>
      <c r="H22" s="250"/>
      <c r="I22" s="251"/>
      <c r="J22" s="251"/>
      <c r="K22" s="252"/>
      <c r="L22" s="16" t="str">
        <f>IF(A22=0,IF(H22="","**",""),"")</f>
        <v/>
      </c>
      <c r="M22" s="92">
        <v>0</v>
      </c>
      <c r="N22" s="16" t="str">
        <f>IF(A22=0,IF(M22="","**",""),"")</f>
        <v/>
      </c>
      <c r="O22" s="151" t="s">
        <v>67</v>
      </c>
      <c r="P22" s="77" t="str">
        <f>IF(A22=0,IF(O22="","**",""),"")</f>
        <v/>
      </c>
      <c r="R22" s="241"/>
      <c r="S22" s="243"/>
    </row>
    <row r="23" spans="1:19" ht="12.75" customHeight="1" thickBot="1">
      <c r="B23" s="67"/>
      <c r="C23" s="247"/>
      <c r="D23" s="249"/>
      <c r="E23" s="16"/>
      <c r="F23" s="20"/>
      <c r="G23" s="16"/>
      <c r="H23" s="253"/>
      <c r="I23" s="254"/>
      <c r="J23" s="254"/>
      <c r="K23" s="255"/>
      <c r="L23" s="16"/>
      <c r="M23" s="11"/>
      <c r="N23" s="16"/>
      <c r="O23" s="11"/>
      <c r="P23" s="77"/>
      <c r="R23" s="247"/>
      <c r="S23" s="249"/>
    </row>
    <row r="24" spans="1:19" ht="6" customHeight="1" thickBot="1">
      <c r="B24" s="67"/>
      <c r="C24" s="21"/>
      <c r="D24" s="21"/>
      <c r="E24" s="16"/>
      <c r="F24" s="20"/>
      <c r="G24" s="16"/>
      <c r="H24" s="9"/>
      <c r="I24" s="9"/>
      <c r="J24" s="9"/>
      <c r="K24" s="9"/>
      <c r="L24" s="16"/>
      <c r="M24" s="11"/>
      <c r="N24" s="16"/>
      <c r="O24" s="11"/>
      <c r="P24" s="77"/>
      <c r="R24" s="21"/>
      <c r="S24" s="21"/>
    </row>
    <row r="25" spans="1:19" ht="12.75" customHeight="1" thickBot="1">
      <c r="A25" s="10">
        <f>IF($I$4="Yes",IF(C25="",IF(F25="",IF(H25=0,IF(M25=0,IF(O25="",1,0),0),0),0),IF(F25="",0,IF(H25=0,0,IF(M25=0,0,IF(O25="",0,1))))),1)</f>
        <v>1</v>
      </c>
      <c r="B25" s="67"/>
      <c r="C25" s="241"/>
      <c r="D25" s="243"/>
      <c r="E25" s="16" t="str">
        <f>IF(A25=0,IF(C25="","**",""),"")</f>
        <v/>
      </c>
      <c r="F25" s="78"/>
      <c r="G25" s="16" t="str">
        <f>IF(A25=0,IF(F25="","**",""),"")</f>
        <v/>
      </c>
      <c r="H25" s="250"/>
      <c r="I25" s="251"/>
      <c r="J25" s="251"/>
      <c r="K25" s="252"/>
      <c r="L25" s="16" t="str">
        <f>IF(A25=0,IF(H25="","**",""),"")</f>
        <v/>
      </c>
      <c r="M25" s="92">
        <v>0</v>
      </c>
      <c r="N25" s="16" t="str">
        <f>IF(A25=0,IF(M25="","**",""),"")</f>
        <v/>
      </c>
      <c r="O25" s="151" t="s">
        <v>67</v>
      </c>
      <c r="P25" s="77" t="str">
        <f>IF(A25=0,IF(O25="","**",""),"")</f>
        <v/>
      </c>
      <c r="R25" s="241"/>
      <c r="S25" s="243"/>
    </row>
    <row r="26" spans="1:19" ht="12.75" customHeight="1" thickBot="1">
      <c r="B26" s="67"/>
      <c r="C26" s="247"/>
      <c r="D26" s="249"/>
      <c r="E26" s="16"/>
      <c r="F26" s="20"/>
      <c r="G26" s="16"/>
      <c r="H26" s="253"/>
      <c r="I26" s="254"/>
      <c r="J26" s="254"/>
      <c r="K26" s="255"/>
      <c r="L26" s="16"/>
      <c r="M26" s="11"/>
      <c r="N26" s="16"/>
      <c r="O26" s="11"/>
      <c r="P26" s="77"/>
      <c r="R26" s="247"/>
      <c r="S26" s="249"/>
    </row>
    <row r="27" spans="1:19" ht="6" customHeight="1" thickBot="1">
      <c r="B27" s="67"/>
      <c r="C27" s="20"/>
      <c r="D27" s="20"/>
      <c r="E27" s="16"/>
      <c r="F27" s="20"/>
      <c r="G27" s="16"/>
      <c r="H27" s="9"/>
      <c r="I27" s="9"/>
      <c r="J27" s="9"/>
      <c r="K27" s="9"/>
      <c r="L27" s="16"/>
      <c r="M27" s="11"/>
      <c r="N27" s="16"/>
      <c r="O27" s="11"/>
      <c r="P27" s="77"/>
      <c r="R27" s="20"/>
      <c r="S27" s="20"/>
    </row>
    <row r="28" spans="1:19" ht="12.75" customHeight="1" thickBot="1">
      <c r="A28" s="10">
        <f>IF($I$4="Yes",IF(C28="",IF(F28="",IF(H28=0,IF(M28=0,IF(O28="",1,0),0),0),0),IF(F28="",0,IF(H28=0,0,IF(M28=0,0,IF(O28="",0,1))))),1)</f>
        <v>1</v>
      </c>
      <c r="B28" s="67"/>
      <c r="C28" s="241"/>
      <c r="D28" s="243"/>
      <c r="E28" s="16" t="str">
        <f>IF(A28=0,IF(C28="","**",""),"")</f>
        <v/>
      </c>
      <c r="F28" s="78"/>
      <c r="G28" s="16" t="str">
        <f>IF(A28=0,IF(F28="","**",""),"")</f>
        <v/>
      </c>
      <c r="H28" s="250"/>
      <c r="I28" s="251"/>
      <c r="J28" s="251"/>
      <c r="K28" s="252"/>
      <c r="L28" s="16" t="str">
        <f>IF(A28=0,IF(H28="","**",""),"")</f>
        <v/>
      </c>
      <c r="M28" s="92">
        <v>0</v>
      </c>
      <c r="N28" s="16" t="str">
        <f>IF(A28=0,IF(M28="","**",""),"")</f>
        <v/>
      </c>
      <c r="O28" s="151" t="s">
        <v>67</v>
      </c>
      <c r="P28" s="77" t="str">
        <f>IF(A28=0,IF(O28="","**",""),"")</f>
        <v/>
      </c>
      <c r="R28" s="241"/>
      <c r="S28" s="243"/>
    </row>
    <row r="29" spans="1:19" ht="12.75" customHeight="1" thickBot="1">
      <c r="B29" s="67"/>
      <c r="C29" s="247"/>
      <c r="D29" s="249"/>
      <c r="E29" s="16"/>
      <c r="F29" s="20"/>
      <c r="G29" s="16"/>
      <c r="H29" s="253"/>
      <c r="I29" s="254"/>
      <c r="J29" s="254"/>
      <c r="K29" s="255"/>
      <c r="L29" s="16"/>
      <c r="M29" s="11"/>
      <c r="N29" s="16"/>
      <c r="O29" s="11"/>
      <c r="P29" s="77"/>
      <c r="R29" s="247"/>
      <c r="S29" s="249"/>
    </row>
    <row r="30" spans="1:19" ht="6" customHeight="1" thickBot="1">
      <c r="B30" s="67"/>
      <c r="C30" s="20"/>
      <c r="D30" s="20"/>
      <c r="E30" s="16"/>
      <c r="F30" s="20"/>
      <c r="G30" s="16"/>
      <c r="H30" s="9"/>
      <c r="I30" s="9"/>
      <c r="J30" s="9"/>
      <c r="K30" s="9"/>
      <c r="L30" s="16"/>
      <c r="M30" s="11"/>
      <c r="N30" s="16"/>
      <c r="O30" s="11"/>
      <c r="P30" s="77"/>
      <c r="R30" s="20"/>
      <c r="S30" s="20"/>
    </row>
    <row r="31" spans="1:19" ht="12.75" customHeight="1" thickBot="1">
      <c r="A31" s="10">
        <f>IF($I$4="Yes",IF(C31="",IF(F31="",IF(H31=0,IF(M31=0,IF(O31="",1,0),0),0),0),IF(F31="",0,IF(H31=0,0,IF(M31=0,0,IF(O31="",0,1))))),1)</f>
        <v>1</v>
      </c>
      <c r="B31" s="67"/>
      <c r="C31" s="241"/>
      <c r="D31" s="243"/>
      <c r="E31" s="16" t="str">
        <f>IF(A31=0,IF(C31="","**",""),"")</f>
        <v/>
      </c>
      <c r="F31" s="78"/>
      <c r="G31" s="16" t="str">
        <f>IF(A31=0,IF(F31="","**",""),"")</f>
        <v/>
      </c>
      <c r="H31" s="250"/>
      <c r="I31" s="251"/>
      <c r="J31" s="251"/>
      <c r="K31" s="252"/>
      <c r="L31" s="16" t="str">
        <f>IF(A31=0,IF(H31="","**",""),"")</f>
        <v/>
      </c>
      <c r="M31" s="92">
        <v>0</v>
      </c>
      <c r="N31" s="16" t="str">
        <f>IF(A31=0,IF(M31="","**",""),"")</f>
        <v/>
      </c>
      <c r="O31" s="151" t="s">
        <v>67</v>
      </c>
      <c r="P31" s="77" t="str">
        <f>IF(A31=0,IF(O31="","**",""),"")</f>
        <v/>
      </c>
      <c r="R31" s="241"/>
      <c r="S31" s="243"/>
    </row>
    <row r="32" spans="1:19" ht="12.75" customHeight="1" thickBot="1">
      <c r="B32" s="67"/>
      <c r="C32" s="247"/>
      <c r="D32" s="249"/>
      <c r="E32" s="16"/>
      <c r="F32" s="20"/>
      <c r="G32" s="16"/>
      <c r="H32" s="253"/>
      <c r="I32" s="254"/>
      <c r="J32" s="254"/>
      <c r="K32" s="255"/>
      <c r="L32" s="16"/>
      <c r="M32" s="11"/>
      <c r="N32" s="16"/>
      <c r="O32" s="11"/>
      <c r="P32" s="77"/>
      <c r="R32" s="247"/>
      <c r="S32" s="249"/>
    </row>
    <row r="33" spans="1:19" ht="6" customHeight="1" thickBot="1">
      <c r="B33" s="67"/>
      <c r="C33" s="20"/>
      <c r="D33" s="20"/>
      <c r="E33" s="16"/>
      <c r="F33" s="20"/>
      <c r="G33" s="16"/>
      <c r="H33" s="9"/>
      <c r="I33" s="9"/>
      <c r="J33" s="9"/>
      <c r="K33" s="9"/>
      <c r="L33" s="16"/>
      <c r="M33" s="11"/>
      <c r="N33" s="16"/>
      <c r="O33" s="11"/>
      <c r="P33" s="77"/>
      <c r="R33" s="20"/>
      <c r="S33" s="20"/>
    </row>
    <row r="34" spans="1:19" ht="12.75" customHeight="1" thickBot="1">
      <c r="A34" s="10">
        <f>IF($I$4="Yes",IF(C34="",IF(F34="",IF(H34=0,IF(M34=0,IF(O34="",1,0),0),0),0),IF(F34="",0,IF(H34=0,0,IF(M34=0,0,IF(O34="",0,1))))),1)</f>
        <v>1</v>
      </c>
      <c r="B34" s="67"/>
      <c r="C34" s="241"/>
      <c r="D34" s="243"/>
      <c r="E34" s="16" t="str">
        <f>IF(A34=0,IF(C34="","**",""),"")</f>
        <v/>
      </c>
      <c r="F34" s="78"/>
      <c r="G34" s="16" t="str">
        <f>IF(A34=0,IF(F34="","**",""),"")</f>
        <v/>
      </c>
      <c r="H34" s="250"/>
      <c r="I34" s="251"/>
      <c r="J34" s="251"/>
      <c r="K34" s="252"/>
      <c r="L34" s="16" t="str">
        <f>IF(A34=0,IF(H34="","**",""),"")</f>
        <v/>
      </c>
      <c r="M34" s="92">
        <v>0</v>
      </c>
      <c r="N34" s="16" t="str">
        <f>IF(A34=0,IF(M34="","**",""),"")</f>
        <v/>
      </c>
      <c r="O34" s="151" t="s">
        <v>67</v>
      </c>
      <c r="P34" s="77" t="str">
        <f>IF(A34=0,IF(O34="","**",""),"")</f>
        <v/>
      </c>
      <c r="R34" s="241"/>
      <c r="S34" s="243"/>
    </row>
    <row r="35" spans="1:19" ht="12.75" customHeight="1" thickBot="1">
      <c r="B35" s="67"/>
      <c r="C35" s="247"/>
      <c r="D35" s="249"/>
      <c r="E35" s="16"/>
      <c r="F35" s="20"/>
      <c r="G35" s="16"/>
      <c r="H35" s="253"/>
      <c r="I35" s="254"/>
      <c r="J35" s="254"/>
      <c r="K35" s="255"/>
      <c r="L35" s="16"/>
      <c r="M35" s="11"/>
      <c r="N35" s="16"/>
      <c r="O35" s="11"/>
      <c r="P35" s="77"/>
      <c r="R35" s="247"/>
      <c r="S35" s="249"/>
    </row>
    <row r="36" spans="1:19" ht="6" customHeight="1" thickBot="1">
      <c r="B36" s="67"/>
      <c r="C36" s="20"/>
      <c r="D36" s="20"/>
      <c r="E36" s="16"/>
      <c r="F36" s="20"/>
      <c r="G36" s="16"/>
      <c r="H36" s="9"/>
      <c r="I36" s="9"/>
      <c r="J36" s="9"/>
      <c r="K36" s="9"/>
      <c r="L36" s="16"/>
      <c r="M36" s="11"/>
      <c r="N36" s="16"/>
      <c r="O36" s="11"/>
      <c r="P36" s="77"/>
      <c r="R36" s="20"/>
      <c r="S36" s="20"/>
    </row>
    <row r="37" spans="1:19" ht="12.75" customHeight="1" thickBot="1">
      <c r="A37" s="10">
        <f>IF($I$4="Yes",IF(C37="",IF(F37="",IF(H37=0,IF(M37=0,IF(O37="",1,0),0),0),0),IF(F37="",0,IF(H37=0,0,IF(M37=0,0,IF(O37="",0,1))))),1)</f>
        <v>1</v>
      </c>
      <c r="B37" s="67"/>
      <c r="C37" s="241"/>
      <c r="D37" s="243"/>
      <c r="E37" s="16" t="str">
        <f>IF(A37=0,IF(C37="","**",""),"")</f>
        <v/>
      </c>
      <c r="F37" s="78"/>
      <c r="G37" s="16" t="str">
        <f>IF(A37=0,IF(F37="","**",""),"")</f>
        <v/>
      </c>
      <c r="H37" s="250"/>
      <c r="I37" s="251"/>
      <c r="J37" s="251"/>
      <c r="K37" s="252"/>
      <c r="L37" s="16" t="str">
        <f>IF(A37=0,IF(H37="","**",""),"")</f>
        <v/>
      </c>
      <c r="M37" s="92">
        <v>0</v>
      </c>
      <c r="N37" s="16" t="str">
        <f>IF(A37=0,IF(M37="","**",""),"")</f>
        <v/>
      </c>
      <c r="O37" s="151" t="s">
        <v>67</v>
      </c>
      <c r="P37" s="77" t="str">
        <f>IF(A37=0,IF(O37="","**",""),"")</f>
        <v/>
      </c>
      <c r="R37" s="241"/>
      <c r="S37" s="243"/>
    </row>
    <row r="38" spans="1:19" ht="12.75" customHeight="1" thickBot="1">
      <c r="B38" s="67"/>
      <c r="C38" s="247"/>
      <c r="D38" s="249"/>
      <c r="E38" s="16"/>
      <c r="F38" s="20"/>
      <c r="G38" s="16"/>
      <c r="H38" s="253"/>
      <c r="I38" s="254"/>
      <c r="J38" s="254"/>
      <c r="K38" s="255"/>
      <c r="L38" s="16"/>
      <c r="M38" s="11"/>
      <c r="N38" s="16"/>
      <c r="O38" s="11"/>
      <c r="P38" s="77"/>
      <c r="R38" s="247"/>
      <c r="S38" s="249"/>
    </row>
    <row r="39" spans="1:19" ht="13.5" thickBot="1">
      <c r="B39" s="40"/>
      <c r="P39" s="41"/>
    </row>
    <row r="40" spans="1:19" ht="16.5" thickBot="1">
      <c r="B40" s="40"/>
      <c r="L40" s="110" t="s">
        <v>87</v>
      </c>
      <c r="M40" s="111">
        <f>SUM(M10:M39)</f>
        <v>0</v>
      </c>
      <c r="P40" s="41"/>
    </row>
    <row r="41" spans="1:19" ht="35.1" customHeight="1" thickBot="1">
      <c r="B41" s="40"/>
      <c r="C41" s="260" t="s">
        <v>88</v>
      </c>
      <c r="D41" s="260"/>
      <c r="E41" s="260"/>
      <c r="F41" s="260"/>
      <c r="G41" s="260"/>
      <c r="H41" s="260"/>
      <c r="I41" s="260"/>
      <c r="J41" s="260"/>
      <c r="K41" s="260"/>
      <c r="L41" s="110"/>
      <c r="M41" s="112"/>
      <c r="N41" s="110"/>
      <c r="O41" s="112"/>
      <c r="P41" s="41"/>
    </row>
    <row r="42" spans="1:19" ht="15.75" customHeight="1">
      <c r="A42" s="10">
        <f>IF(I4="Yes",IF(C42="",0,1),1)</f>
        <v>1</v>
      </c>
      <c r="B42" s="40"/>
      <c r="C42" s="241"/>
      <c r="D42" s="242"/>
      <c r="E42" s="242"/>
      <c r="F42" s="242"/>
      <c r="G42" s="242"/>
      <c r="H42" s="242"/>
      <c r="I42" s="242"/>
      <c r="J42" s="242"/>
      <c r="K42" s="242"/>
      <c r="L42" s="242"/>
      <c r="M42" s="242"/>
      <c r="N42" s="242"/>
      <c r="O42" s="243"/>
      <c r="P42" s="77" t="str">
        <f>IF(A42=0,IF(C42="","**",""),"")</f>
        <v/>
      </c>
    </row>
    <row r="43" spans="1:19" ht="15.75" customHeight="1">
      <c r="B43" s="40"/>
      <c r="C43" s="244"/>
      <c r="D43" s="245"/>
      <c r="E43" s="245"/>
      <c r="F43" s="245"/>
      <c r="G43" s="245"/>
      <c r="H43" s="245"/>
      <c r="I43" s="245"/>
      <c r="J43" s="245"/>
      <c r="K43" s="245"/>
      <c r="L43" s="245"/>
      <c r="M43" s="245"/>
      <c r="N43" s="245"/>
      <c r="O43" s="246"/>
      <c r="P43" s="41"/>
    </row>
    <row r="44" spans="1:19" ht="15.75" customHeight="1">
      <c r="B44" s="40"/>
      <c r="C44" s="244"/>
      <c r="D44" s="245"/>
      <c r="E44" s="245"/>
      <c r="F44" s="245"/>
      <c r="G44" s="245"/>
      <c r="H44" s="245"/>
      <c r="I44" s="245"/>
      <c r="J44" s="245"/>
      <c r="K44" s="245"/>
      <c r="L44" s="245"/>
      <c r="M44" s="245"/>
      <c r="N44" s="245"/>
      <c r="O44" s="246"/>
      <c r="P44" s="41"/>
    </row>
    <row r="45" spans="1:19" ht="15.75" customHeight="1">
      <c r="B45" s="40"/>
      <c r="C45" s="244"/>
      <c r="D45" s="245"/>
      <c r="E45" s="245"/>
      <c r="F45" s="245"/>
      <c r="G45" s="245"/>
      <c r="H45" s="245"/>
      <c r="I45" s="245"/>
      <c r="J45" s="245"/>
      <c r="K45" s="245"/>
      <c r="L45" s="245"/>
      <c r="M45" s="245"/>
      <c r="N45" s="245"/>
      <c r="O45" s="246"/>
      <c r="P45" s="41"/>
    </row>
    <row r="46" spans="1:19" ht="15.75" customHeight="1">
      <c r="B46" s="40"/>
      <c r="C46" s="244"/>
      <c r="D46" s="245"/>
      <c r="E46" s="245"/>
      <c r="F46" s="245"/>
      <c r="G46" s="245"/>
      <c r="H46" s="245"/>
      <c r="I46" s="245"/>
      <c r="J46" s="245"/>
      <c r="K46" s="245"/>
      <c r="L46" s="245"/>
      <c r="M46" s="245"/>
      <c r="N46" s="245"/>
      <c r="O46" s="246"/>
      <c r="P46" s="41"/>
    </row>
    <row r="47" spans="1:19" ht="15.75" customHeight="1">
      <c r="B47" s="40"/>
      <c r="C47" s="244"/>
      <c r="D47" s="245"/>
      <c r="E47" s="245"/>
      <c r="F47" s="245"/>
      <c r="G47" s="245"/>
      <c r="H47" s="245"/>
      <c r="I47" s="245"/>
      <c r="J47" s="245"/>
      <c r="K47" s="245"/>
      <c r="L47" s="245"/>
      <c r="M47" s="245"/>
      <c r="N47" s="245"/>
      <c r="O47" s="246"/>
      <c r="P47" s="41"/>
    </row>
    <row r="48" spans="1:19" ht="15.75" customHeight="1">
      <c r="B48" s="40"/>
      <c r="C48" s="244"/>
      <c r="D48" s="245"/>
      <c r="E48" s="245"/>
      <c r="F48" s="245"/>
      <c r="G48" s="245"/>
      <c r="H48" s="245"/>
      <c r="I48" s="245"/>
      <c r="J48" s="245"/>
      <c r="K48" s="245"/>
      <c r="L48" s="245"/>
      <c r="M48" s="245"/>
      <c r="N48" s="245"/>
      <c r="O48" s="246"/>
      <c r="P48" s="41"/>
    </row>
    <row r="49" spans="2:16" ht="15.75" customHeight="1">
      <c r="B49" s="40"/>
      <c r="C49" s="244"/>
      <c r="D49" s="245"/>
      <c r="E49" s="245"/>
      <c r="F49" s="245"/>
      <c r="G49" s="245"/>
      <c r="H49" s="245"/>
      <c r="I49" s="245"/>
      <c r="J49" s="245"/>
      <c r="K49" s="245"/>
      <c r="L49" s="245"/>
      <c r="M49" s="245"/>
      <c r="N49" s="245"/>
      <c r="O49" s="246"/>
      <c r="P49" s="41"/>
    </row>
    <row r="50" spans="2:16" ht="15.75" customHeight="1">
      <c r="B50" s="40"/>
      <c r="C50" s="244"/>
      <c r="D50" s="245"/>
      <c r="E50" s="245"/>
      <c r="F50" s="245"/>
      <c r="G50" s="245"/>
      <c r="H50" s="245"/>
      <c r="I50" s="245"/>
      <c r="J50" s="245"/>
      <c r="K50" s="245"/>
      <c r="L50" s="245"/>
      <c r="M50" s="245"/>
      <c r="N50" s="245"/>
      <c r="O50" s="246"/>
      <c r="P50" s="41"/>
    </row>
    <row r="51" spans="2:16" ht="15.75" customHeight="1">
      <c r="B51" s="40"/>
      <c r="C51" s="244"/>
      <c r="D51" s="245"/>
      <c r="E51" s="245"/>
      <c r="F51" s="245"/>
      <c r="G51" s="245"/>
      <c r="H51" s="245"/>
      <c r="I51" s="245"/>
      <c r="J51" s="245"/>
      <c r="K51" s="245"/>
      <c r="L51" s="245"/>
      <c r="M51" s="245"/>
      <c r="N51" s="245"/>
      <c r="O51" s="246"/>
      <c r="P51" s="41"/>
    </row>
    <row r="52" spans="2:16" ht="15.75" customHeight="1">
      <c r="B52" s="40"/>
      <c r="C52" s="244"/>
      <c r="D52" s="245"/>
      <c r="E52" s="245"/>
      <c r="F52" s="245"/>
      <c r="G52" s="245"/>
      <c r="H52" s="245"/>
      <c r="I52" s="245"/>
      <c r="J52" s="245"/>
      <c r="K52" s="245"/>
      <c r="L52" s="245"/>
      <c r="M52" s="245"/>
      <c r="N52" s="245"/>
      <c r="O52" s="246"/>
      <c r="P52" s="41"/>
    </row>
    <row r="53" spans="2:16" ht="15.75" customHeight="1">
      <c r="B53" s="40"/>
      <c r="C53" s="244"/>
      <c r="D53" s="245"/>
      <c r="E53" s="245"/>
      <c r="F53" s="245"/>
      <c r="G53" s="245"/>
      <c r="H53" s="245"/>
      <c r="I53" s="245"/>
      <c r="J53" s="245"/>
      <c r="K53" s="245"/>
      <c r="L53" s="245"/>
      <c r="M53" s="245"/>
      <c r="N53" s="245"/>
      <c r="O53" s="246"/>
      <c r="P53" s="41"/>
    </row>
    <row r="54" spans="2:16" ht="15.75" customHeight="1">
      <c r="B54" s="40"/>
      <c r="C54" s="244"/>
      <c r="D54" s="245"/>
      <c r="E54" s="245"/>
      <c r="F54" s="245"/>
      <c r="G54" s="245"/>
      <c r="H54" s="245"/>
      <c r="I54" s="245"/>
      <c r="J54" s="245"/>
      <c r="K54" s="245"/>
      <c r="L54" s="245"/>
      <c r="M54" s="245"/>
      <c r="N54" s="245"/>
      <c r="O54" s="246"/>
      <c r="P54" s="41"/>
    </row>
    <row r="55" spans="2:16" ht="15.75" customHeight="1">
      <c r="B55" s="40"/>
      <c r="C55" s="244"/>
      <c r="D55" s="245"/>
      <c r="E55" s="245"/>
      <c r="F55" s="245"/>
      <c r="G55" s="245"/>
      <c r="H55" s="245"/>
      <c r="I55" s="245"/>
      <c r="J55" s="245"/>
      <c r="K55" s="245"/>
      <c r="L55" s="245"/>
      <c r="M55" s="245"/>
      <c r="N55" s="245"/>
      <c r="O55" s="246"/>
      <c r="P55" s="41"/>
    </row>
    <row r="56" spans="2:16" ht="15.75" customHeight="1" thickBot="1">
      <c r="B56" s="40"/>
      <c r="C56" s="247"/>
      <c r="D56" s="248"/>
      <c r="E56" s="248"/>
      <c r="F56" s="248"/>
      <c r="G56" s="248"/>
      <c r="H56" s="248"/>
      <c r="I56" s="248"/>
      <c r="J56" s="248"/>
      <c r="K56" s="248"/>
      <c r="L56" s="248"/>
      <c r="M56" s="248"/>
      <c r="N56" s="248"/>
      <c r="O56" s="249"/>
      <c r="P56" s="41"/>
    </row>
    <row r="57" spans="2:16" ht="13.5" thickBot="1">
      <c r="B57" s="42"/>
      <c r="C57" s="44"/>
      <c r="D57" s="44"/>
      <c r="E57" s="44"/>
      <c r="F57" s="44"/>
      <c r="G57" s="44"/>
      <c r="H57" s="44"/>
      <c r="I57" s="44"/>
      <c r="J57" s="44"/>
      <c r="K57" s="44"/>
      <c r="L57" s="44"/>
      <c r="M57" s="44"/>
      <c r="N57" s="44"/>
      <c r="O57" s="44"/>
      <c r="P57" s="45"/>
    </row>
    <row r="58" spans="2:16" ht="13.5" thickTop="1"/>
  </sheetData>
  <sheetProtection algorithmName="SHA-512" hashValue="rKQ+mQXbJAnWAh1b5TWxwiy+7YHxDGI1ndcWtueaH//kOSTlkvfCfJRjHbUJwf9q++zk02uigGghv5dOXnmPrg==" saltValue="1DahanJI2p5x6rYPA3dOjg==" spinCount="100000" sheet="1" selectLockedCells="1"/>
  <mergeCells count="38">
    <mergeCell ref="R34:S35"/>
    <mergeCell ref="R37:S38"/>
    <mergeCell ref="R19:S20"/>
    <mergeCell ref="R22:S23"/>
    <mergeCell ref="R25:S26"/>
    <mergeCell ref="R28:S29"/>
    <mergeCell ref="R31:S32"/>
    <mergeCell ref="R8:S8"/>
    <mergeCell ref="R9:S9"/>
    <mergeCell ref="R10:S11"/>
    <mergeCell ref="R13:S14"/>
    <mergeCell ref="R16:S17"/>
    <mergeCell ref="H19:K20"/>
    <mergeCell ref="H22:K23"/>
    <mergeCell ref="H25:K26"/>
    <mergeCell ref="H37:K38"/>
    <mergeCell ref="C25:D26"/>
    <mergeCell ref="C37:D38"/>
    <mergeCell ref="H31:K32"/>
    <mergeCell ref="H34:K35"/>
    <mergeCell ref="C28:D29"/>
    <mergeCell ref="C31:D32"/>
    <mergeCell ref="C42:O56"/>
    <mergeCell ref="H28:K29"/>
    <mergeCell ref="C4:H4"/>
    <mergeCell ref="C8:D8"/>
    <mergeCell ref="C9:D9"/>
    <mergeCell ref="H9:K9"/>
    <mergeCell ref="C10:D11"/>
    <mergeCell ref="H10:K11"/>
    <mergeCell ref="C13:D14"/>
    <mergeCell ref="C19:D20"/>
    <mergeCell ref="C16:D17"/>
    <mergeCell ref="C41:K41"/>
    <mergeCell ref="H13:K14"/>
    <mergeCell ref="H16:K17"/>
    <mergeCell ref="C22:D23"/>
    <mergeCell ref="C34:D35"/>
  </mergeCells>
  <phoneticPr fontId="0" type="noConversion"/>
  <conditionalFormatting sqref="K2 H2">
    <cfRule type="cellIs" dxfId="25" priority="1" stopIfTrue="1" operator="equal">
      <formula>"Complete"</formula>
    </cfRule>
    <cfRule type="cellIs" dxfId="24" priority="2" stopIfTrue="1" operator="equal">
      <formula>"Incomplete"</formula>
    </cfRule>
  </conditionalFormatting>
  <dataValidations xWindow="607" yWindow="345" count="1">
    <dataValidation allowBlank="1" showErrorMessage="1" sqref="I1:I3 A1:B1048576 I5:I41 C57:O1048576 D1:H41 O38:O41 C1:C42 J1:N41 O1:O9 O11:O12 O14:O15 O17:O18 O20:O21 O23:O24 O26:O27 O29:O30 O32:O33 O35:O36 P1:XFD1048576" xr:uid="{9B4FB360-F30D-4BA6-A57D-7152C0B33930}"/>
  </dataValidations>
  <pageMargins left="0.75" right="0.75" top="1" bottom="1" header="0.5" footer="0.5"/>
  <pageSetup paperSize="9" scale="91" fitToHeight="6" orientation="landscape"/>
  <headerFooter alignWithMargins="0"/>
  <extLst>
    <ext xmlns:x14="http://schemas.microsoft.com/office/spreadsheetml/2009/9/main" uri="{CCE6A557-97BC-4b89-ADB6-D9C93CAAB3DF}">
      <x14:dataValidations xmlns:xm="http://schemas.microsoft.com/office/excel/2006/main" xWindow="607" yWindow="345" count="2">
        <x14:dataValidation type="list" allowBlank="1" showErrorMessage="1" xr:uid="{CC45D0FA-A30D-4AD2-92BD-EC81505B4E9F}">
          <x14:formula1>
            <xm:f>Lists!$A$1:$A$2</xm:f>
          </x14:formula1>
          <xm:sqref>I4</xm:sqref>
        </x14:dataValidation>
        <x14:dataValidation type="list" allowBlank="1" showErrorMessage="1" xr:uid="{D9D94304-9A02-44A6-ADA5-5DF1AEC616CD}">
          <x14:formula1>
            <xm:f>Lists!$D$1:$D$2</xm:f>
          </x14:formula1>
          <xm:sqref>O13 O16 O19 O22 O25 O28 O31 O34 O10 O37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93"/>
  <sheetViews>
    <sheetView zoomScale="90" zoomScaleNormal="90" workbookViewId="0">
      <pane ySplit="2" topLeftCell="A45" activePane="bottomLeft" state="frozen"/>
      <selection pane="bottomLeft" activeCell="O48" sqref="O48"/>
    </sheetView>
  </sheetViews>
  <sheetFormatPr defaultColWidth="9.140625" defaultRowHeight="12.75" outlineLevelCol="1"/>
  <cols>
    <col min="1" max="1" width="3.42578125" style="135" customWidth="1"/>
    <col min="2" max="2" width="3.42578125" style="3" customWidth="1"/>
    <col min="3" max="4" width="20.85546875" style="3" customWidth="1"/>
    <col min="5" max="5" width="6.140625" style="3" customWidth="1"/>
    <col min="6" max="7" width="20.85546875" style="3" customWidth="1"/>
    <col min="8" max="8" width="3.7109375" style="3" customWidth="1"/>
    <col min="9" max="9" width="12.85546875" style="3" customWidth="1"/>
    <col min="10" max="10" width="3.7109375" style="3" customWidth="1"/>
    <col min="11" max="11" width="15.7109375" style="3" customWidth="1"/>
    <col min="12" max="12" width="3.7109375" style="3" customWidth="1"/>
    <col min="13" max="13" width="15.7109375" style="3" customWidth="1"/>
    <col min="14" max="14" width="3.7109375" style="3" customWidth="1"/>
    <col min="15" max="15" width="15.7109375" style="3" customWidth="1"/>
    <col min="16" max="17" width="3.42578125" style="3" customWidth="1"/>
    <col min="18" max="21" width="11.42578125" style="3" hidden="1" customWidth="1" outlineLevel="1"/>
    <col min="22" max="22" width="9.140625" style="3" collapsed="1"/>
    <col min="23" max="16384" width="9.140625" style="3"/>
  </cols>
  <sheetData>
    <row r="1" spans="1:21" ht="15.75" customHeight="1" thickBot="1">
      <c r="C1" s="30" t="str">
        <f>'Form Status'!C1</f>
        <v>NGen Strategic Supply Workbook v9</v>
      </c>
      <c r="O1" s="134" t="str">
        <f>'Form Status'!R1</f>
        <v>Company Confidential</v>
      </c>
    </row>
    <row r="2" spans="1:21" ht="30" customHeight="1" thickTop="1">
      <c r="A2" s="135">
        <f>IF(SUM(A4:A90)=21,1,0)</f>
        <v>0</v>
      </c>
      <c r="B2" s="62"/>
      <c r="C2" s="52" t="s">
        <v>89</v>
      </c>
      <c r="D2" s="63"/>
      <c r="E2" s="63"/>
      <c r="F2" s="63"/>
      <c r="G2" s="63"/>
      <c r="H2" s="63"/>
      <c r="I2" s="64" t="s">
        <v>66</v>
      </c>
      <c r="J2" s="65" t="str">
        <f>IF(A2=1,"Complete","Incomplete")</f>
        <v>Incomplete</v>
      </c>
      <c r="K2" s="63"/>
      <c r="L2" s="63"/>
      <c r="M2" s="64" t="s">
        <v>59</v>
      </c>
      <c r="N2" s="65" t="str">
        <f>'Form Status'!F42</f>
        <v>Incomplete</v>
      </c>
      <c r="O2" s="63"/>
      <c r="P2" s="66"/>
    </row>
    <row r="3" spans="1:21" ht="13.5" thickBot="1">
      <c r="B3" s="40"/>
      <c r="P3" s="41"/>
    </row>
    <row r="4" spans="1:21" ht="15.75" thickBot="1">
      <c r="A4" s="135">
        <f>IF(K4="please select",0,1)</f>
        <v>0</v>
      </c>
      <c r="B4" s="40"/>
      <c r="C4" s="256" t="s">
        <v>90</v>
      </c>
      <c r="D4" s="256"/>
      <c r="E4" s="256"/>
      <c r="F4" s="256"/>
      <c r="G4" s="256"/>
      <c r="H4" s="256"/>
      <c r="I4" s="256"/>
      <c r="J4" s="270"/>
      <c r="K4" s="61" t="s">
        <v>67</v>
      </c>
      <c r="L4" s="28" t="str">
        <f>IF(K4="please select","**","")</f>
        <v>**</v>
      </c>
      <c r="M4" s="28"/>
      <c r="O4" s="28"/>
      <c r="P4" s="41"/>
    </row>
    <row r="5" spans="1:21">
      <c r="B5" s="67"/>
      <c r="P5" s="41"/>
    </row>
    <row r="6" spans="1:21" ht="15.75">
      <c r="B6" s="57"/>
      <c r="C6" s="7" t="s">
        <v>92</v>
      </c>
      <c r="D6" s="8"/>
      <c r="E6" s="8"/>
      <c r="F6" s="8"/>
      <c r="G6" s="8"/>
      <c r="H6" s="8"/>
      <c r="I6" s="8"/>
      <c r="J6" s="8"/>
      <c r="K6" s="8"/>
      <c r="L6" s="8"/>
      <c r="M6" s="8"/>
      <c r="N6" s="8"/>
      <c r="O6" s="8"/>
      <c r="P6" s="58"/>
    </row>
    <row r="7" spans="1:21">
      <c r="B7" s="40"/>
      <c r="P7" s="41"/>
    </row>
    <row r="8" spans="1:21">
      <c r="B8" s="40"/>
      <c r="C8" s="4" t="s">
        <v>93</v>
      </c>
      <c r="P8" s="41"/>
    </row>
    <row r="9" spans="1:21">
      <c r="B9" s="40"/>
      <c r="C9" s="4"/>
      <c r="P9" s="41"/>
    </row>
    <row r="10" spans="1:21" ht="13.15" customHeight="1">
      <c r="B10" s="40"/>
      <c r="C10" s="4"/>
      <c r="D10" s="4"/>
      <c r="E10" s="4"/>
      <c r="I10" s="236" t="s">
        <v>94</v>
      </c>
      <c r="M10" s="268" t="s">
        <v>152</v>
      </c>
      <c r="O10" s="268" t="s">
        <v>134</v>
      </c>
      <c r="P10" s="41"/>
    </row>
    <row r="11" spans="1:21" ht="42.95" customHeight="1" thickBot="1">
      <c r="B11" s="40"/>
      <c r="C11" s="3" t="s">
        <v>179</v>
      </c>
      <c r="F11" s="3" t="s">
        <v>190</v>
      </c>
      <c r="I11" s="271"/>
      <c r="K11" s="184" t="s">
        <v>193</v>
      </c>
      <c r="M11" s="271"/>
      <c r="O11" s="269"/>
      <c r="P11" s="41"/>
      <c r="R11" s="272" t="s">
        <v>137</v>
      </c>
      <c r="S11" s="273"/>
      <c r="T11" s="273"/>
      <c r="U11" s="273"/>
    </row>
    <row r="12" spans="1:21" ht="12.75" customHeight="1" thickBot="1">
      <c r="A12" s="135">
        <f>IF($K$4="Yes",IF(C12="",0,IF(I12="please select",0,IF(O12="",0,1))),1)</f>
        <v>1</v>
      </c>
      <c r="B12" s="67"/>
      <c r="C12" s="262"/>
      <c r="D12" s="263"/>
      <c r="E12" s="187"/>
      <c r="F12" s="262"/>
      <c r="G12" s="263"/>
      <c r="H12" s="28" t="str">
        <f>IF(A12=0,IF(C12="","**",""),"")</f>
        <v/>
      </c>
      <c r="I12" s="61" t="s">
        <v>67</v>
      </c>
      <c r="J12" s="28" t="str">
        <f>IF(A12=0,IF(I12="please select","**",""),"")</f>
        <v/>
      </c>
      <c r="K12" s="61" t="s">
        <v>67</v>
      </c>
      <c r="L12" s="28"/>
      <c r="M12" s="92">
        <v>0</v>
      </c>
      <c r="N12" s="28"/>
      <c r="O12" s="151" t="s">
        <v>67</v>
      </c>
      <c r="P12" s="130" t="str">
        <f>IF(A12=0,IF(O12="","**",""),"")</f>
        <v/>
      </c>
      <c r="R12" s="274"/>
      <c r="S12" s="275"/>
      <c r="T12" s="275"/>
      <c r="U12" s="276"/>
    </row>
    <row r="13" spans="1:21" ht="12.75" customHeight="1">
      <c r="B13" s="67"/>
      <c r="C13" s="264"/>
      <c r="D13" s="265"/>
      <c r="E13" s="187"/>
      <c r="F13" s="264"/>
      <c r="G13" s="265"/>
      <c r="M13" s="11"/>
      <c r="O13" s="11"/>
      <c r="P13" s="41"/>
      <c r="R13" s="277"/>
      <c r="S13" s="278"/>
      <c r="T13" s="278"/>
      <c r="U13" s="279"/>
    </row>
    <row r="14" spans="1:21" ht="12.75" customHeight="1" thickBot="1">
      <c r="B14" s="67"/>
      <c r="C14" s="266"/>
      <c r="D14" s="267"/>
      <c r="E14" s="187"/>
      <c r="F14" s="266"/>
      <c r="G14" s="267"/>
      <c r="M14" s="11"/>
      <c r="O14" s="11"/>
      <c r="P14" s="41"/>
      <c r="R14" s="280"/>
      <c r="S14" s="281"/>
      <c r="T14" s="281"/>
      <c r="U14" s="282"/>
    </row>
    <row r="15" spans="1:21" ht="6.75" customHeight="1" thickBot="1">
      <c r="B15" s="67"/>
      <c r="C15" s="21"/>
      <c r="D15" s="21"/>
      <c r="E15" s="21"/>
      <c r="F15" s="21"/>
      <c r="G15" s="21"/>
      <c r="M15" s="11"/>
      <c r="O15" s="11"/>
      <c r="P15" s="41"/>
      <c r="R15" s="21"/>
      <c r="S15" s="21"/>
      <c r="T15" s="21"/>
      <c r="U15" s="21"/>
    </row>
    <row r="16" spans="1:21" ht="12.75" customHeight="1" thickBot="1">
      <c r="A16" s="135">
        <f>IF($K$4="Yes",IF(C16="",1,IF(I16="please select",0,IF(O16="",0,1))),1)</f>
        <v>1</v>
      </c>
      <c r="B16" s="67"/>
      <c r="C16" s="262"/>
      <c r="D16" s="263"/>
      <c r="E16" s="188"/>
      <c r="F16" s="262"/>
      <c r="G16" s="263"/>
      <c r="H16" s="28" t="str">
        <f>IF(A16=0,IF(C16="","**",""),"")</f>
        <v/>
      </c>
      <c r="I16" s="61" t="s">
        <v>67</v>
      </c>
      <c r="J16" s="28" t="str">
        <f>IF(A16=0,IF(I16="please select","**",""),"")</f>
        <v/>
      </c>
      <c r="K16" s="61" t="s">
        <v>67</v>
      </c>
      <c r="L16" s="28"/>
      <c r="M16" s="92">
        <v>0</v>
      </c>
      <c r="N16" s="28"/>
      <c r="O16" s="151" t="s">
        <v>67</v>
      </c>
      <c r="P16" s="130" t="str">
        <f>IF(A16=0,IF(O16="","**",""),"")</f>
        <v/>
      </c>
      <c r="R16" s="274"/>
      <c r="S16" s="275"/>
      <c r="T16" s="275"/>
      <c r="U16" s="276"/>
    </row>
    <row r="17" spans="1:21" ht="12.75" customHeight="1">
      <c r="B17" s="40"/>
      <c r="C17" s="264"/>
      <c r="D17" s="265"/>
      <c r="E17" s="188"/>
      <c r="F17" s="264"/>
      <c r="G17" s="265"/>
      <c r="M17" s="11"/>
      <c r="O17" s="11"/>
      <c r="P17" s="41"/>
      <c r="R17" s="277"/>
      <c r="S17" s="278"/>
      <c r="T17" s="278"/>
      <c r="U17" s="279"/>
    </row>
    <row r="18" spans="1:21" ht="12.75" customHeight="1" thickBot="1">
      <c r="B18" s="40"/>
      <c r="C18" s="266"/>
      <c r="D18" s="267"/>
      <c r="E18" s="188"/>
      <c r="F18" s="266"/>
      <c r="G18" s="267"/>
      <c r="M18" s="11"/>
      <c r="O18" s="11"/>
      <c r="P18" s="41"/>
      <c r="R18" s="280"/>
      <c r="S18" s="281"/>
      <c r="T18" s="281"/>
      <c r="U18" s="282"/>
    </row>
    <row r="19" spans="1:21" ht="6.75" customHeight="1" thickBot="1">
      <c r="B19" s="67"/>
      <c r="C19" s="21"/>
      <c r="D19" s="21"/>
      <c r="E19" s="21"/>
      <c r="F19" s="21"/>
      <c r="G19" s="21"/>
      <c r="M19" s="11"/>
      <c r="O19" s="11"/>
      <c r="P19" s="41"/>
      <c r="R19" s="21"/>
      <c r="S19" s="21"/>
      <c r="T19" s="21"/>
      <c r="U19" s="21"/>
    </row>
    <row r="20" spans="1:21" ht="12.75" customHeight="1" thickBot="1">
      <c r="A20" s="135">
        <f>IF($K$4="Yes",IF(C20="",1,IF(I20="please select",0,IF(O20="",0,1))),1)</f>
        <v>1</v>
      </c>
      <c r="B20" s="67"/>
      <c r="C20" s="262"/>
      <c r="D20" s="263"/>
      <c r="E20" s="188"/>
      <c r="F20" s="262"/>
      <c r="G20" s="263"/>
      <c r="H20" s="28" t="str">
        <f>IF(A20=0,IF(C20="","**",""),"")</f>
        <v/>
      </c>
      <c r="I20" s="61" t="s">
        <v>67</v>
      </c>
      <c r="J20" s="28" t="str">
        <f>IF(A20=0,IF(I20="please select","**",""),"")</f>
        <v/>
      </c>
      <c r="K20" s="61" t="s">
        <v>67</v>
      </c>
      <c r="L20" s="28"/>
      <c r="M20" s="92">
        <v>0</v>
      </c>
      <c r="N20" s="28"/>
      <c r="O20" s="151" t="s">
        <v>67</v>
      </c>
      <c r="P20" s="130" t="str">
        <f>IF(A20=0,IF(O20="","**",""),"")</f>
        <v/>
      </c>
      <c r="R20" s="241"/>
      <c r="S20" s="242"/>
      <c r="T20" s="242"/>
      <c r="U20" s="243"/>
    </row>
    <row r="21" spans="1:21" ht="12.75" customHeight="1">
      <c r="B21" s="40"/>
      <c r="C21" s="264"/>
      <c r="D21" s="265"/>
      <c r="E21" s="188"/>
      <c r="F21" s="264"/>
      <c r="G21" s="265"/>
      <c r="M21" s="11"/>
      <c r="O21" s="11"/>
      <c r="P21" s="41"/>
      <c r="R21" s="244"/>
      <c r="S21" s="245"/>
      <c r="T21" s="245"/>
      <c r="U21" s="246"/>
    </row>
    <row r="22" spans="1:21" ht="12.75" customHeight="1" thickBot="1">
      <c r="B22" s="40"/>
      <c r="C22" s="266"/>
      <c r="D22" s="267"/>
      <c r="E22" s="188"/>
      <c r="F22" s="266"/>
      <c r="G22" s="267"/>
      <c r="M22" s="11"/>
      <c r="O22" s="11"/>
      <c r="P22" s="41"/>
      <c r="R22" s="247"/>
      <c r="S22" s="248"/>
      <c r="T22" s="248"/>
      <c r="U22" s="249"/>
    </row>
    <row r="23" spans="1:21" ht="6.75" customHeight="1" thickBot="1">
      <c r="B23" s="67"/>
      <c r="C23" s="21"/>
      <c r="D23" s="21"/>
      <c r="E23" s="21"/>
      <c r="F23" s="21"/>
      <c r="G23" s="21"/>
      <c r="M23" s="11"/>
      <c r="O23" s="11"/>
      <c r="P23" s="41"/>
      <c r="R23" s="21"/>
      <c r="S23" s="21"/>
      <c r="T23" s="21"/>
      <c r="U23" s="21"/>
    </row>
    <row r="24" spans="1:21" ht="12.75" customHeight="1" thickBot="1">
      <c r="A24" s="135">
        <f>IF($K$4="Yes",IF(C24="",1,IF(I24="please select",0,IF(O24="",0,1))),1)</f>
        <v>1</v>
      </c>
      <c r="B24" s="67"/>
      <c r="C24" s="262"/>
      <c r="D24" s="263"/>
      <c r="E24" s="188"/>
      <c r="F24" s="262"/>
      <c r="G24" s="263"/>
      <c r="H24" s="28" t="str">
        <f>IF(A24=0,IF(C24="","**",""),"")</f>
        <v/>
      </c>
      <c r="I24" s="61" t="s">
        <v>67</v>
      </c>
      <c r="J24" s="28" t="str">
        <f>IF(A24=0,IF(I24="please select","**",""),"")</f>
        <v/>
      </c>
      <c r="K24" s="61" t="s">
        <v>67</v>
      </c>
      <c r="L24" s="28"/>
      <c r="M24" s="92">
        <v>0</v>
      </c>
      <c r="N24" s="28"/>
      <c r="O24" s="151" t="s">
        <v>67</v>
      </c>
      <c r="P24" s="130" t="str">
        <f>IF(A24=0,IF(O24="","**",""),"")</f>
        <v/>
      </c>
      <c r="R24" s="241"/>
      <c r="S24" s="242"/>
      <c r="T24" s="242"/>
      <c r="U24" s="243"/>
    </row>
    <row r="25" spans="1:21" ht="12.75" customHeight="1">
      <c r="B25" s="40"/>
      <c r="C25" s="264"/>
      <c r="D25" s="265"/>
      <c r="E25" s="188"/>
      <c r="F25" s="264"/>
      <c r="G25" s="265"/>
      <c r="M25" s="11"/>
      <c r="O25" s="11"/>
      <c r="P25" s="41"/>
      <c r="R25" s="244"/>
      <c r="S25" s="245"/>
      <c r="T25" s="245"/>
      <c r="U25" s="246"/>
    </row>
    <row r="26" spans="1:21" ht="12.75" customHeight="1" thickBot="1">
      <c r="B26" s="40"/>
      <c r="C26" s="266"/>
      <c r="D26" s="267"/>
      <c r="E26" s="188"/>
      <c r="F26" s="266"/>
      <c r="G26" s="267"/>
      <c r="M26" s="11"/>
      <c r="O26" s="11"/>
      <c r="P26" s="41"/>
      <c r="R26" s="247"/>
      <c r="S26" s="248"/>
      <c r="T26" s="248"/>
      <c r="U26" s="249"/>
    </row>
    <row r="27" spans="1:21" ht="6.75" customHeight="1" thickBot="1">
      <c r="B27" s="67"/>
      <c r="C27" s="21"/>
      <c r="D27" s="21"/>
      <c r="E27" s="21"/>
      <c r="F27" s="21"/>
      <c r="G27" s="21"/>
      <c r="M27" s="11"/>
      <c r="O27" s="11"/>
      <c r="P27" s="41"/>
      <c r="R27" s="21"/>
      <c r="S27" s="21"/>
      <c r="T27" s="21"/>
      <c r="U27" s="21"/>
    </row>
    <row r="28" spans="1:21" ht="12.75" customHeight="1" thickBot="1">
      <c r="A28" s="135">
        <f>IF($K$4="Yes",IF(C28="",1,IF(I28="please select",0,IF(O28="",0,1))),1)</f>
        <v>1</v>
      </c>
      <c r="B28" s="67"/>
      <c r="C28" s="262"/>
      <c r="D28" s="263"/>
      <c r="E28" s="188"/>
      <c r="F28" s="262"/>
      <c r="G28" s="263"/>
      <c r="H28" s="28" t="str">
        <f>IF(A28=0,IF(C28="","**",""),"")</f>
        <v/>
      </c>
      <c r="I28" s="61" t="s">
        <v>67</v>
      </c>
      <c r="J28" s="28" t="str">
        <f>IF(A28=0,IF(I28="please select","**",""),"")</f>
        <v/>
      </c>
      <c r="K28" s="61" t="s">
        <v>67</v>
      </c>
      <c r="L28" s="28"/>
      <c r="M28" s="92">
        <v>0</v>
      </c>
      <c r="N28" s="28"/>
      <c r="O28" s="151" t="s">
        <v>67</v>
      </c>
      <c r="P28" s="130" t="str">
        <f>IF(A28=0,IF(O28="","**",""),"")</f>
        <v/>
      </c>
      <c r="R28" s="241"/>
      <c r="S28" s="242"/>
      <c r="T28" s="242"/>
      <c r="U28" s="243"/>
    </row>
    <row r="29" spans="1:21" ht="12.75" customHeight="1">
      <c r="B29" s="40"/>
      <c r="C29" s="264"/>
      <c r="D29" s="265"/>
      <c r="E29" s="188"/>
      <c r="F29" s="264"/>
      <c r="G29" s="265"/>
      <c r="M29" s="11"/>
      <c r="O29" s="11"/>
      <c r="P29" s="41"/>
      <c r="R29" s="244"/>
      <c r="S29" s="245"/>
      <c r="T29" s="245"/>
      <c r="U29" s="246"/>
    </row>
    <row r="30" spans="1:21" ht="12.75" customHeight="1" thickBot="1">
      <c r="B30" s="40"/>
      <c r="C30" s="266"/>
      <c r="D30" s="267"/>
      <c r="E30" s="188"/>
      <c r="F30" s="266"/>
      <c r="G30" s="267"/>
      <c r="M30" s="11"/>
      <c r="O30" s="11"/>
      <c r="P30" s="41"/>
      <c r="R30" s="247"/>
      <c r="S30" s="248"/>
      <c r="T30" s="248"/>
      <c r="U30" s="249"/>
    </row>
    <row r="31" spans="1:21" ht="6.75" customHeight="1" thickBot="1">
      <c r="B31" s="67"/>
      <c r="C31" s="21"/>
      <c r="D31" s="21"/>
      <c r="E31" s="21"/>
      <c r="F31" s="21"/>
      <c r="G31" s="21"/>
      <c r="M31" s="11"/>
      <c r="O31" s="11"/>
      <c r="P31" s="41"/>
      <c r="R31" s="21"/>
      <c r="S31" s="21"/>
      <c r="T31" s="21"/>
      <c r="U31" s="21"/>
    </row>
    <row r="32" spans="1:21" ht="12.75" customHeight="1" thickBot="1">
      <c r="A32" s="135">
        <f>IF($K$4="Yes",IF(C32="",1,IF(I32="please select",0,IF(O32="",0,1))),1)</f>
        <v>1</v>
      </c>
      <c r="B32" s="67"/>
      <c r="C32" s="262"/>
      <c r="D32" s="263"/>
      <c r="E32" s="188"/>
      <c r="F32" s="262"/>
      <c r="G32" s="263"/>
      <c r="H32" s="28" t="str">
        <f>IF(A32=0,IF(C32="","**",""),"")</f>
        <v/>
      </c>
      <c r="I32" s="61" t="s">
        <v>67</v>
      </c>
      <c r="J32" s="28" t="str">
        <f>IF(A32=0,IF(I32="please select","**",""),"")</f>
        <v/>
      </c>
      <c r="K32" s="61" t="s">
        <v>67</v>
      </c>
      <c r="L32" s="28"/>
      <c r="M32" s="92">
        <v>0</v>
      </c>
      <c r="N32" s="28"/>
      <c r="O32" s="151" t="s">
        <v>67</v>
      </c>
      <c r="P32" s="130" t="str">
        <f>IF(A32=0,IF(O32="","**",""),"")</f>
        <v/>
      </c>
      <c r="R32" s="241"/>
      <c r="S32" s="242"/>
      <c r="T32" s="242"/>
      <c r="U32" s="243"/>
    </row>
    <row r="33" spans="1:21" ht="12.75" customHeight="1">
      <c r="B33" s="40"/>
      <c r="C33" s="264"/>
      <c r="D33" s="265"/>
      <c r="E33" s="188"/>
      <c r="F33" s="264"/>
      <c r="G33" s="265"/>
      <c r="M33" s="11"/>
      <c r="O33" s="11"/>
      <c r="P33" s="41"/>
      <c r="R33" s="244"/>
      <c r="S33" s="245"/>
      <c r="T33" s="245"/>
      <c r="U33" s="246"/>
    </row>
    <row r="34" spans="1:21" ht="12.75" customHeight="1" thickBot="1">
      <c r="B34" s="40"/>
      <c r="C34" s="266"/>
      <c r="D34" s="267"/>
      <c r="E34" s="188"/>
      <c r="F34" s="266"/>
      <c r="G34" s="267"/>
      <c r="M34" s="11"/>
      <c r="O34" s="11"/>
      <c r="P34" s="41"/>
      <c r="R34" s="247"/>
      <c r="S34" s="248"/>
      <c r="T34" s="248"/>
      <c r="U34" s="249"/>
    </row>
    <row r="35" spans="1:21" ht="6.75" customHeight="1" thickBot="1">
      <c r="B35" s="67"/>
      <c r="C35" s="21"/>
      <c r="D35" s="21"/>
      <c r="E35" s="21"/>
      <c r="F35" s="21"/>
      <c r="G35" s="21"/>
      <c r="M35" s="11"/>
      <c r="O35" s="11"/>
      <c r="P35" s="41"/>
      <c r="R35" s="21"/>
      <c r="S35" s="21"/>
      <c r="T35" s="21"/>
      <c r="U35" s="21"/>
    </row>
    <row r="36" spans="1:21" ht="12.75" customHeight="1" thickBot="1">
      <c r="A36" s="135">
        <f>IF($K$4="Yes",IF(C36="",1,IF(I36="please select",0,IF(O36="",0,1))),1)</f>
        <v>1</v>
      </c>
      <c r="B36" s="67"/>
      <c r="C36" s="262"/>
      <c r="D36" s="263"/>
      <c r="E36" s="188"/>
      <c r="F36" s="262"/>
      <c r="G36" s="263"/>
      <c r="H36" s="28" t="str">
        <f>IF(A36=0,IF(C36="","**",""),"")</f>
        <v/>
      </c>
      <c r="I36" s="61" t="s">
        <v>67</v>
      </c>
      <c r="J36" s="28" t="str">
        <f>IF(A36=0,IF(I36="please select","**",""),"")</f>
        <v/>
      </c>
      <c r="K36" s="61" t="s">
        <v>67</v>
      </c>
      <c r="L36" s="28"/>
      <c r="M36" s="92">
        <v>0</v>
      </c>
      <c r="N36" s="28"/>
      <c r="O36" s="151" t="s">
        <v>67</v>
      </c>
      <c r="P36" s="130" t="str">
        <f>IF(A36=0,IF(O36="","**",""),"")</f>
        <v/>
      </c>
      <c r="R36" s="241"/>
      <c r="S36" s="242"/>
      <c r="T36" s="242"/>
      <c r="U36" s="243"/>
    </row>
    <row r="37" spans="1:21" ht="12.75" customHeight="1">
      <c r="B37" s="40"/>
      <c r="C37" s="264"/>
      <c r="D37" s="265"/>
      <c r="E37" s="188"/>
      <c r="F37" s="264"/>
      <c r="G37" s="265"/>
      <c r="M37" s="11"/>
      <c r="O37" s="11"/>
      <c r="P37" s="41"/>
      <c r="R37" s="244"/>
      <c r="S37" s="245"/>
      <c r="T37" s="245"/>
      <c r="U37" s="246"/>
    </row>
    <row r="38" spans="1:21" ht="12.75" customHeight="1" thickBot="1">
      <c r="B38" s="40"/>
      <c r="C38" s="266"/>
      <c r="D38" s="267"/>
      <c r="E38" s="188"/>
      <c r="F38" s="266"/>
      <c r="G38" s="267"/>
      <c r="M38" s="11"/>
      <c r="O38" s="11"/>
      <c r="P38" s="41"/>
      <c r="R38" s="247"/>
      <c r="S38" s="248"/>
      <c r="T38" s="248"/>
      <c r="U38" s="249"/>
    </row>
    <row r="39" spans="1:21" ht="6.75" customHeight="1" thickBot="1">
      <c r="B39" s="67"/>
      <c r="C39" s="21"/>
      <c r="D39" s="21"/>
      <c r="E39" s="21"/>
      <c r="F39" s="21"/>
      <c r="G39" s="21"/>
      <c r="M39" s="11"/>
      <c r="O39" s="11"/>
      <c r="P39" s="41"/>
      <c r="R39" s="21"/>
      <c r="S39" s="21"/>
      <c r="T39" s="21"/>
      <c r="U39" s="21"/>
    </row>
    <row r="40" spans="1:21" ht="12.75" customHeight="1" thickBot="1">
      <c r="A40" s="135">
        <f>IF($K$4="Yes",IF(C40="",1,IF(I40="please select",0,IF(O40="",0,1))),1)</f>
        <v>1</v>
      </c>
      <c r="B40" s="67"/>
      <c r="C40" s="262"/>
      <c r="D40" s="263"/>
      <c r="E40" s="188"/>
      <c r="F40" s="262"/>
      <c r="G40" s="263"/>
      <c r="H40" s="28" t="str">
        <f>IF(A40=0,IF(C40="","**",""),"")</f>
        <v/>
      </c>
      <c r="I40" s="61" t="s">
        <v>67</v>
      </c>
      <c r="J40" s="28" t="str">
        <f>IF(A40=0,IF(I40="please select","**",""),"")</f>
        <v/>
      </c>
      <c r="K40" s="61" t="s">
        <v>67</v>
      </c>
      <c r="L40" s="28"/>
      <c r="M40" s="92">
        <v>0</v>
      </c>
      <c r="N40" s="28"/>
      <c r="O40" s="151" t="s">
        <v>67</v>
      </c>
      <c r="P40" s="130" t="str">
        <f>IF(A40=0,IF(O40="","**",""),"")</f>
        <v/>
      </c>
      <c r="R40" s="241"/>
      <c r="S40" s="242"/>
      <c r="T40" s="242"/>
      <c r="U40" s="243"/>
    </row>
    <row r="41" spans="1:21" ht="12.75" customHeight="1">
      <c r="B41" s="40"/>
      <c r="C41" s="264"/>
      <c r="D41" s="265"/>
      <c r="E41" s="188"/>
      <c r="F41" s="264"/>
      <c r="G41" s="265"/>
      <c r="M41" s="11"/>
      <c r="O41" s="11"/>
      <c r="P41" s="41"/>
      <c r="R41" s="244"/>
      <c r="S41" s="245"/>
      <c r="T41" s="245"/>
      <c r="U41" s="246"/>
    </row>
    <row r="42" spans="1:21" ht="12.75" customHeight="1" thickBot="1">
      <c r="B42" s="40"/>
      <c r="C42" s="266"/>
      <c r="D42" s="267"/>
      <c r="E42" s="188"/>
      <c r="F42" s="266"/>
      <c r="G42" s="267"/>
      <c r="M42" s="11"/>
      <c r="O42" s="11"/>
      <c r="P42" s="41"/>
      <c r="R42" s="247"/>
      <c r="S42" s="248"/>
      <c r="T42" s="248"/>
      <c r="U42" s="249"/>
    </row>
    <row r="43" spans="1:21" ht="6.75" customHeight="1" thickBot="1">
      <c r="B43" s="67"/>
      <c r="C43" s="21"/>
      <c r="D43" s="21"/>
      <c r="E43" s="21"/>
      <c r="F43" s="21"/>
      <c r="G43" s="21"/>
      <c r="M43" s="11"/>
      <c r="O43" s="11"/>
      <c r="P43" s="41"/>
      <c r="R43" s="21"/>
      <c r="S43" s="21"/>
      <c r="T43" s="21"/>
      <c r="U43" s="21"/>
    </row>
    <row r="44" spans="1:21" ht="12.75" customHeight="1" thickBot="1">
      <c r="A44" s="135">
        <f>IF($K$4="Yes",IF(C44="",1,IF(I44="please select",0,IF(O44="",0,1))),1)</f>
        <v>1</v>
      </c>
      <c r="B44" s="67"/>
      <c r="C44" s="262"/>
      <c r="D44" s="263"/>
      <c r="E44" s="188"/>
      <c r="F44" s="262"/>
      <c r="G44" s="263"/>
      <c r="H44" s="28" t="str">
        <f>IF(A44=0,IF(C44="","**",""),"")</f>
        <v/>
      </c>
      <c r="I44" s="61" t="s">
        <v>67</v>
      </c>
      <c r="J44" s="28" t="str">
        <f>IF(A44=0,IF(I44="please select","**",""),"")</f>
        <v/>
      </c>
      <c r="K44" s="61" t="s">
        <v>67</v>
      </c>
      <c r="L44" s="28"/>
      <c r="M44" s="92">
        <v>0</v>
      </c>
      <c r="N44" s="28"/>
      <c r="O44" s="151" t="s">
        <v>67</v>
      </c>
      <c r="P44" s="130" t="str">
        <f>IF(A44=0,IF(O44="","**",""),"")</f>
        <v/>
      </c>
      <c r="R44" s="241"/>
      <c r="S44" s="242"/>
      <c r="T44" s="242"/>
      <c r="U44" s="243"/>
    </row>
    <row r="45" spans="1:21" ht="12.75" customHeight="1">
      <c r="B45" s="40"/>
      <c r="C45" s="264"/>
      <c r="D45" s="265"/>
      <c r="E45" s="188"/>
      <c r="F45" s="264"/>
      <c r="G45" s="265"/>
      <c r="M45" s="11"/>
      <c r="O45" s="11"/>
      <c r="P45" s="41"/>
      <c r="R45" s="244"/>
      <c r="S45" s="245"/>
      <c r="T45" s="245"/>
      <c r="U45" s="246"/>
    </row>
    <row r="46" spans="1:21" ht="12.75" customHeight="1" thickBot="1">
      <c r="B46" s="40"/>
      <c r="C46" s="266"/>
      <c r="D46" s="267"/>
      <c r="E46" s="188"/>
      <c r="F46" s="266"/>
      <c r="G46" s="267"/>
      <c r="M46" s="11"/>
      <c r="O46" s="11"/>
      <c r="P46" s="41"/>
      <c r="R46" s="247"/>
      <c r="S46" s="248"/>
      <c r="T46" s="248"/>
      <c r="U46" s="249"/>
    </row>
    <row r="47" spans="1:21" ht="6.75" customHeight="1" thickBot="1">
      <c r="B47" s="67"/>
      <c r="C47" s="21"/>
      <c r="D47" s="21"/>
      <c r="E47" s="21"/>
      <c r="F47" s="21"/>
      <c r="G47" s="21"/>
      <c r="M47" s="11"/>
      <c r="O47" s="11"/>
      <c r="P47" s="41"/>
      <c r="R47" s="21"/>
      <c r="S47" s="21"/>
      <c r="T47" s="21"/>
      <c r="U47" s="21"/>
    </row>
    <row r="48" spans="1:21" ht="12.75" customHeight="1" thickBot="1">
      <c r="A48" s="135">
        <f>IF($K$4="Yes",IF(C48="",1,IF(I48="please select",0,IF(O48="",0,1))),1)</f>
        <v>1</v>
      </c>
      <c r="B48" s="67"/>
      <c r="C48" s="262"/>
      <c r="D48" s="263"/>
      <c r="E48" s="188"/>
      <c r="F48" s="262"/>
      <c r="G48" s="263"/>
      <c r="H48" s="28" t="str">
        <f>IF(A48=0,IF(C48="","**",""),"")</f>
        <v/>
      </c>
      <c r="I48" s="61" t="s">
        <v>67</v>
      </c>
      <c r="J48" s="28" t="str">
        <f>IF(A48=0,IF(I48="please select","**",""),"")</f>
        <v/>
      </c>
      <c r="K48" s="61" t="s">
        <v>67</v>
      </c>
      <c r="L48" s="28"/>
      <c r="M48" s="92">
        <v>0</v>
      </c>
      <c r="N48" s="28"/>
      <c r="O48" s="151" t="s">
        <v>67</v>
      </c>
      <c r="P48" s="130" t="str">
        <f>IF(A48=0,IF(O48="","**",""),"")</f>
        <v/>
      </c>
      <c r="R48" s="241"/>
      <c r="S48" s="242"/>
      <c r="T48" s="242"/>
      <c r="U48" s="243"/>
    </row>
    <row r="49" spans="1:21" ht="12.75" customHeight="1">
      <c r="B49" s="40"/>
      <c r="C49" s="264"/>
      <c r="D49" s="265"/>
      <c r="E49" s="188"/>
      <c r="F49" s="264"/>
      <c r="G49" s="265"/>
      <c r="M49" s="11"/>
      <c r="O49" s="11"/>
      <c r="P49" s="41"/>
      <c r="R49" s="244"/>
      <c r="S49" s="245"/>
      <c r="T49" s="245"/>
      <c r="U49" s="246"/>
    </row>
    <row r="50" spans="1:21" ht="12.75" customHeight="1" thickBot="1">
      <c r="B50" s="40"/>
      <c r="C50" s="266"/>
      <c r="D50" s="267"/>
      <c r="E50" s="188"/>
      <c r="F50" s="266"/>
      <c r="G50" s="267"/>
      <c r="M50" s="11"/>
      <c r="O50" s="11"/>
      <c r="P50" s="41"/>
      <c r="R50" s="247"/>
      <c r="S50" s="248"/>
      <c r="T50" s="248"/>
      <c r="U50" s="249"/>
    </row>
    <row r="51" spans="1:21" ht="6.75" customHeight="1" thickBot="1">
      <c r="B51" s="67"/>
      <c r="C51" s="21"/>
      <c r="D51" s="21"/>
      <c r="E51" s="21"/>
      <c r="F51" s="21"/>
      <c r="G51" s="21"/>
      <c r="M51" s="11"/>
      <c r="O51" s="11"/>
      <c r="P51" s="41"/>
      <c r="R51" s="21"/>
      <c r="S51" s="21"/>
      <c r="T51" s="21"/>
      <c r="U51" s="21"/>
    </row>
    <row r="52" spans="1:21" ht="12.75" customHeight="1" thickBot="1">
      <c r="A52" s="135">
        <f>IF($K$4="Yes",IF(C52="",1,IF(I52="please select",0,IF(O52="",0,1))),1)</f>
        <v>1</v>
      </c>
      <c r="B52" s="67"/>
      <c r="C52" s="262"/>
      <c r="D52" s="263"/>
      <c r="E52" s="188"/>
      <c r="F52" s="262"/>
      <c r="G52" s="263"/>
      <c r="H52" s="28" t="str">
        <f>IF(A52=0,IF(C52="","**",""),"")</f>
        <v/>
      </c>
      <c r="I52" s="61" t="s">
        <v>67</v>
      </c>
      <c r="J52" s="28" t="str">
        <f>IF(A52=0,IF(I52="please select","**",""),"")</f>
        <v/>
      </c>
      <c r="K52" s="61" t="s">
        <v>67</v>
      </c>
      <c r="L52" s="28"/>
      <c r="M52" s="92">
        <v>0</v>
      </c>
      <c r="N52" s="28"/>
      <c r="O52" s="151" t="s">
        <v>67</v>
      </c>
      <c r="P52" s="130" t="str">
        <f>IF(A52=0,IF(O52="","**",""),"")</f>
        <v/>
      </c>
      <c r="R52" s="241"/>
      <c r="S52" s="242"/>
      <c r="T52" s="242"/>
      <c r="U52" s="243"/>
    </row>
    <row r="53" spans="1:21" ht="12.75" customHeight="1">
      <c r="B53" s="40"/>
      <c r="C53" s="264"/>
      <c r="D53" s="265"/>
      <c r="E53" s="188"/>
      <c r="F53" s="264"/>
      <c r="G53" s="265"/>
      <c r="M53" s="11"/>
      <c r="O53" s="11"/>
      <c r="P53" s="41"/>
      <c r="R53" s="244"/>
      <c r="S53" s="245"/>
      <c r="T53" s="245"/>
      <c r="U53" s="246"/>
    </row>
    <row r="54" spans="1:21" ht="12.75" customHeight="1" thickBot="1">
      <c r="B54" s="40"/>
      <c r="C54" s="266"/>
      <c r="D54" s="267"/>
      <c r="E54" s="188"/>
      <c r="F54" s="266"/>
      <c r="G54" s="267"/>
      <c r="M54" s="11"/>
      <c r="O54" s="11"/>
      <c r="P54" s="41"/>
      <c r="R54" s="247"/>
      <c r="S54" s="248"/>
      <c r="T54" s="248"/>
      <c r="U54" s="249"/>
    </row>
    <row r="55" spans="1:21" ht="6.75" customHeight="1" thickBot="1">
      <c r="B55" s="67"/>
      <c r="C55" s="21"/>
      <c r="D55" s="21"/>
      <c r="E55" s="21"/>
      <c r="F55" s="21"/>
      <c r="G55" s="21"/>
      <c r="M55" s="11"/>
      <c r="O55" s="11"/>
      <c r="P55" s="41"/>
      <c r="R55" s="21"/>
      <c r="S55" s="21"/>
      <c r="T55" s="21"/>
      <c r="U55" s="21"/>
    </row>
    <row r="56" spans="1:21" ht="12.75" customHeight="1" thickBot="1">
      <c r="A56" s="135">
        <f>IF($K$4="Yes",IF(C56="",1,IF(I56="please select",0,IF(O56="",0,1))),1)</f>
        <v>1</v>
      </c>
      <c r="B56" s="67"/>
      <c r="C56" s="262"/>
      <c r="D56" s="263"/>
      <c r="E56" s="188"/>
      <c r="F56" s="262"/>
      <c r="G56" s="263"/>
      <c r="H56" s="28" t="str">
        <f>IF(A56=0,IF(C56="","**",""),"")</f>
        <v/>
      </c>
      <c r="I56" s="61" t="s">
        <v>67</v>
      </c>
      <c r="J56" s="28" t="str">
        <f>IF(A56=0,IF(I56="please select","**",""),"")</f>
        <v/>
      </c>
      <c r="K56" s="61" t="s">
        <v>67</v>
      </c>
      <c r="L56" s="28"/>
      <c r="M56" s="92">
        <v>0</v>
      </c>
      <c r="N56" s="28"/>
      <c r="O56" s="151" t="s">
        <v>67</v>
      </c>
      <c r="P56" s="130" t="str">
        <f>IF(A56=0,IF(O56="","**",""),"")</f>
        <v/>
      </c>
      <c r="R56" s="241"/>
      <c r="S56" s="242"/>
      <c r="T56" s="242"/>
      <c r="U56" s="243"/>
    </row>
    <row r="57" spans="1:21" ht="12.75" customHeight="1">
      <c r="B57" s="40"/>
      <c r="C57" s="264"/>
      <c r="D57" s="265"/>
      <c r="E57" s="188"/>
      <c r="F57" s="264"/>
      <c r="G57" s="265"/>
      <c r="M57" s="11"/>
      <c r="O57" s="11"/>
      <c r="P57" s="41"/>
      <c r="R57" s="244"/>
      <c r="S57" s="245"/>
      <c r="T57" s="245"/>
      <c r="U57" s="246"/>
    </row>
    <row r="58" spans="1:21" ht="12.75" customHeight="1" thickBot="1">
      <c r="B58" s="40"/>
      <c r="C58" s="266"/>
      <c r="D58" s="267"/>
      <c r="E58" s="188"/>
      <c r="F58" s="266"/>
      <c r="G58" s="267"/>
      <c r="M58" s="11"/>
      <c r="O58" s="11"/>
      <c r="P58" s="41"/>
      <c r="R58" s="247"/>
      <c r="S58" s="248"/>
      <c r="T58" s="248"/>
      <c r="U58" s="249"/>
    </row>
    <row r="59" spans="1:21" ht="6.75" customHeight="1" thickBot="1">
      <c r="B59" s="67"/>
      <c r="C59" s="21"/>
      <c r="D59" s="21"/>
      <c r="E59" s="21"/>
      <c r="F59" s="21"/>
      <c r="G59" s="21"/>
      <c r="M59" s="11"/>
      <c r="O59" s="11"/>
      <c r="P59" s="41"/>
      <c r="R59" s="21"/>
      <c r="S59" s="21"/>
      <c r="T59" s="21"/>
      <c r="U59" s="21"/>
    </row>
    <row r="60" spans="1:21" ht="12.75" customHeight="1" thickBot="1">
      <c r="A60" s="135">
        <f>IF($K$4="Yes",IF(C60="",1,IF(I60="please select",0,IF(O60="",0,1))),1)</f>
        <v>1</v>
      </c>
      <c r="B60" s="67"/>
      <c r="C60" s="262"/>
      <c r="D60" s="263"/>
      <c r="E60" s="188"/>
      <c r="F60" s="262"/>
      <c r="G60" s="263"/>
      <c r="H60" s="28" t="str">
        <f>IF(A60=0,IF(C60="","**",""),"")</f>
        <v/>
      </c>
      <c r="I60" s="61" t="s">
        <v>67</v>
      </c>
      <c r="J60" s="28" t="str">
        <f>IF(A60=0,IF(I60="please select","**",""),"")</f>
        <v/>
      </c>
      <c r="K60" s="61" t="s">
        <v>67</v>
      </c>
      <c r="L60" s="28"/>
      <c r="M60" s="92">
        <v>0</v>
      </c>
      <c r="N60" s="28"/>
      <c r="O60" s="151" t="s">
        <v>67</v>
      </c>
      <c r="P60" s="130" t="str">
        <f>IF(A60=0,IF(O60="","**",""),"")</f>
        <v/>
      </c>
      <c r="R60" s="241"/>
      <c r="S60" s="242"/>
      <c r="T60" s="242"/>
      <c r="U60" s="243"/>
    </row>
    <row r="61" spans="1:21" ht="12.75" customHeight="1">
      <c r="B61" s="40"/>
      <c r="C61" s="264"/>
      <c r="D61" s="265"/>
      <c r="E61" s="188"/>
      <c r="F61" s="264"/>
      <c r="G61" s="265"/>
      <c r="M61" s="11"/>
      <c r="O61" s="11"/>
      <c r="P61" s="41"/>
      <c r="R61" s="244"/>
      <c r="S61" s="245"/>
      <c r="T61" s="245"/>
      <c r="U61" s="246"/>
    </row>
    <row r="62" spans="1:21" ht="12.75" customHeight="1" thickBot="1">
      <c r="B62" s="40"/>
      <c r="C62" s="266"/>
      <c r="D62" s="267"/>
      <c r="E62" s="188"/>
      <c r="F62" s="266"/>
      <c r="G62" s="267"/>
      <c r="M62" s="11"/>
      <c r="O62" s="11"/>
      <c r="P62" s="41"/>
      <c r="R62" s="247"/>
      <c r="S62" s="248"/>
      <c r="T62" s="248"/>
      <c r="U62" s="249"/>
    </row>
    <row r="63" spans="1:21" ht="6.75" customHeight="1" thickBot="1">
      <c r="B63" s="67"/>
      <c r="C63" s="21"/>
      <c r="D63" s="21"/>
      <c r="E63" s="21"/>
      <c r="F63" s="21"/>
      <c r="G63" s="21"/>
      <c r="M63" s="11"/>
      <c r="O63" s="11"/>
      <c r="P63" s="41"/>
      <c r="R63" s="21"/>
      <c r="S63" s="21"/>
      <c r="T63" s="21"/>
      <c r="U63" s="21"/>
    </row>
    <row r="64" spans="1:21" ht="12.75" customHeight="1" thickBot="1">
      <c r="A64" s="135">
        <f>IF($K$4="Yes",IF(C64="",1,IF(I64="please select",0,IF(O64="",0,1))),1)</f>
        <v>1</v>
      </c>
      <c r="B64" s="67"/>
      <c r="C64" s="262"/>
      <c r="D64" s="263"/>
      <c r="E64" s="188"/>
      <c r="F64" s="262"/>
      <c r="G64" s="263"/>
      <c r="H64" s="28" t="str">
        <f>IF(A64=0,IF(C64="","**",""),"")</f>
        <v/>
      </c>
      <c r="I64" s="61" t="s">
        <v>67</v>
      </c>
      <c r="J64" s="28" t="str">
        <f>IF(A64=0,IF(I64="please select","**",""),"")</f>
        <v/>
      </c>
      <c r="K64" s="61" t="s">
        <v>67</v>
      </c>
      <c r="L64" s="28"/>
      <c r="M64" s="92">
        <v>0</v>
      </c>
      <c r="N64" s="28"/>
      <c r="O64" s="151" t="s">
        <v>67</v>
      </c>
      <c r="P64" s="130" t="str">
        <f>IF(A64=0,IF(O64="","**",""),"")</f>
        <v/>
      </c>
      <c r="R64" s="241"/>
      <c r="S64" s="242"/>
      <c r="T64" s="242"/>
      <c r="U64" s="243"/>
    </row>
    <row r="65" spans="1:21" ht="12.75" customHeight="1">
      <c r="B65" s="40"/>
      <c r="C65" s="264"/>
      <c r="D65" s="265"/>
      <c r="E65" s="188"/>
      <c r="F65" s="264"/>
      <c r="G65" s="265"/>
      <c r="M65" s="11"/>
      <c r="O65" s="11"/>
      <c r="P65" s="41"/>
      <c r="R65" s="244"/>
      <c r="S65" s="245"/>
      <c r="T65" s="245"/>
      <c r="U65" s="246"/>
    </row>
    <row r="66" spans="1:21" ht="12.75" customHeight="1" thickBot="1">
      <c r="B66" s="40"/>
      <c r="C66" s="266"/>
      <c r="D66" s="267"/>
      <c r="E66" s="188"/>
      <c r="F66" s="266"/>
      <c r="G66" s="267"/>
      <c r="M66" s="11"/>
      <c r="O66" s="11"/>
      <c r="P66" s="41"/>
      <c r="R66" s="247"/>
      <c r="S66" s="248"/>
      <c r="T66" s="248"/>
      <c r="U66" s="249"/>
    </row>
    <row r="67" spans="1:21" ht="6.75" customHeight="1" thickBot="1">
      <c r="B67" s="67"/>
      <c r="C67" s="21"/>
      <c r="D67" s="21"/>
      <c r="E67" s="21"/>
      <c r="F67" s="21"/>
      <c r="G67" s="21"/>
      <c r="M67" s="11"/>
      <c r="O67" s="11"/>
      <c r="P67" s="41"/>
      <c r="R67" s="21"/>
      <c r="S67" s="21"/>
      <c r="T67" s="21"/>
      <c r="U67" s="21"/>
    </row>
    <row r="68" spans="1:21" ht="12.75" customHeight="1" thickBot="1">
      <c r="A68" s="135">
        <f>IF($K$4="Yes",IF(C68="",1,IF(I68="please select",0,IF(O68="",0,1))),1)</f>
        <v>1</v>
      </c>
      <c r="B68" s="67"/>
      <c r="C68" s="262"/>
      <c r="D68" s="263"/>
      <c r="E68" s="188"/>
      <c r="F68" s="262"/>
      <c r="G68" s="263"/>
      <c r="H68" s="28" t="str">
        <f>IF(A68=0,IF(C68="","**",""),"")</f>
        <v/>
      </c>
      <c r="I68" s="61" t="s">
        <v>67</v>
      </c>
      <c r="J68" s="28" t="str">
        <f>IF(A68=0,IF(I68="please select","**",""),"")</f>
        <v/>
      </c>
      <c r="K68" s="61" t="s">
        <v>67</v>
      </c>
      <c r="L68" s="28"/>
      <c r="M68" s="92">
        <v>0</v>
      </c>
      <c r="N68" s="28"/>
      <c r="O68" s="151" t="s">
        <v>67</v>
      </c>
      <c r="P68" s="130" t="str">
        <f>IF(A68=0,IF(O68="","**",""),"")</f>
        <v/>
      </c>
      <c r="R68" s="241"/>
      <c r="S68" s="242"/>
      <c r="T68" s="242"/>
      <c r="U68" s="243"/>
    </row>
    <row r="69" spans="1:21" ht="12.75" customHeight="1">
      <c r="B69" s="40"/>
      <c r="C69" s="264"/>
      <c r="D69" s="265"/>
      <c r="E69" s="188"/>
      <c r="F69" s="264"/>
      <c r="G69" s="265"/>
      <c r="M69" s="11"/>
      <c r="O69" s="11"/>
      <c r="P69" s="41"/>
      <c r="R69" s="244"/>
      <c r="S69" s="245"/>
      <c r="T69" s="245"/>
      <c r="U69" s="246"/>
    </row>
    <row r="70" spans="1:21" ht="12.75" customHeight="1" thickBot="1">
      <c r="B70" s="40"/>
      <c r="C70" s="266"/>
      <c r="D70" s="267"/>
      <c r="E70" s="188"/>
      <c r="F70" s="266"/>
      <c r="G70" s="267"/>
      <c r="M70" s="11"/>
      <c r="O70" s="11"/>
      <c r="P70" s="41"/>
      <c r="R70" s="247"/>
      <c r="S70" s="248"/>
      <c r="T70" s="248"/>
      <c r="U70" s="249"/>
    </row>
    <row r="71" spans="1:21" ht="6.75" customHeight="1" thickBot="1">
      <c r="B71" s="67"/>
      <c r="C71" s="21"/>
      <c r="D71" s="21"/>
      <c r="E71" s="21"/>
      <c r="F71" s="21"/>
      <c r="G71" s="21"/>
      <c r="M71" s="11"/>
      <c r="O71" s="11"/>
      <c r="P71" s="41"/>
      <c r="R71" s="21"/>
      <c r="S71" s="21"/>
      <c r="T71" s="21"/>
      <c r="U71" s="21"/>
    </row>
    <row r="72" spans="1:21" ht="12.75" customHeight="1" thickBot="1">
      <c r="A72" s="135">
        <f>IF($K$4="Yes",IF(C72="",1,IF(I72="please select",0,IF(O72="",0,1))),1)</f>
        <v>1</v>
      </c>
      <c r="B72" s="67"/>
      <c r="C72" s="262"/>
      <c r="D72" s="263"/>
      <c r="E72" s="188"/>
      <c r="F72" s="262"/>
      <c r="G72" s="263"/>
      <c r="H72" s="28" t="str">
        <f>IF(A72=0,IF(C72="","**",""),"")</f>
        <v/>
      </c>
      <c r="I72" s="61" t="s">
        <v>67</v>
      </c>
      <c r="J72" s="28" t="str">
        <f>IF(A72=0,IF(I72="please select","**",""),"")</f>
        <v/>
      </c>
      <c r="K72" s="61" t="s">
        <v>67</v>
      </c>
      <c r="L72" s="28"/>
      <c r="M72" s="92">
        <v>0</v>
      </c>
      <c r="N72" s="28"/>
      <c r="O72" s="151" t="s">
        <v>67</v>
      </c>
      <c r="P72" s="130" t="str">
        <f>IF(A72=0,IF(O72="","**",""),"")</f>
        <v/>
      </c>
      <c r="R72" s="241"/>
      <c r="S72" s="242"/>
      <c r="T72" s="242"/>
      <c r="U72" s="243"/>
    </row>
    <row r="73" spans="1:21" ht="12.75" customHeight="1">
      <c r="B73" s="40"/>
      <c r="C73" s="264"/>
      <c r="D73" s="265"/>
      <c r="E73" s="188"/>
      <c r="F73" s="264"/>
      <c r="G73" s="265"/>
      <c r="M73" s="11"/>
      <c r="O73" s="11"/>
      <c r="P73" s="41"/>
      <c r="R73" s="244"/>
      <c r="S73" s="245"/>
      <c r="T73" s="245"/>
      <c r="U73" s="246"/>
    </row>
    <row r="74" spans="1:21" ht="12.75" customHeight="1" thickBot="1">
      <c r="B74" s="40"/>
      <c r="C74" s="266"/>
      <c r="D74" s="267"/>
      <c r="E74" s="188"/>
      <c r="F74" s="266"/>
      <c r="G74" s="267"/>
      <c r="M74" s="11"/>
      <c r="O74" s="11"/>
      <c r="P74" s="41"/>
      <c r="R74" s="247"/>
      <c r="S74" s="248"/>
      <c r="T74" s="248"/>
      <c r="U74" s="249"/>
    </row>
    <row r="75" spans="1:21" ht="6.75" customHeight="1" thickBot="1">
      <c r="B75" s="67"/>
      <c r="C75" s="21"/>
      <c r="D75" s="21"/>
      <c r="E75" s="21"/>
      <c r="F75" s="21"/>
      <c r="G75" s="21"/>
      <c r="M75" s="11"/>
      <c r="O75" s="11"/>
      <c r="P75" s="41"/>
      <c r="R75" s="21"/>
      <c r="S75" s="21"/>
      <c r="T75" s="21"/>
      <c r="U75" s="21"/>
    </row>
    <row r="76" spans="1:21" ht="12.75" customHeight="1" thickBot="1">
      <c r="A76" s="135">
        <f>IF($K$4="Yes",IF(C76="",1,IF(I76="please select",0,IF(O76="",0,1))),1)</f>
        <v>1</v>
      </c>
      <c r="B76" s="67"/>
      <c r="C76" s="262"/>
      <c r="D76" s="263"/>
      <c r="E76" s="188"/>
      <c r="F76" s="262"/>
      <c r="G76" s="263"/>
      <c r="H76" s="28" t="str">
        <f>IF(A76=0,IF(C76="","**",""),"")</f>
        <v/>
      </c>
      <c r="I76" s="61" t="s">
        <v>67</v>
      </c>
      <c r="J76" s="28" t="str">
        <f>IF(A76=0,IF(I76="please select","**",""),"")</f>
        <v/>
      </c>
      <c r="K76" s="61" t="s">
        <v>67</v>
      </c>
      <c r="L76" s="28"/>
      <c r="M76" s="92">
        <v>0</v>
      </c>
      <c r="N76" s="28"/>
      <c r="O76" s="151" t="s">
        <v>67</v>
      </c>
      <c r="P76" s="130" t="str">
        <f>IF(A76=0,IF(O76="","**",""),"")</f>
        <v/>
      </c>
      <c r="R76" s="241"/>
      <c r="S76" s="242"/>
      <c r="T76" s="242"/>
      <c r="U76" s="243"/>
    </row>
    <row r="77" spans="1:21" ht="12.75" customHeight="1">
      <c r="B77" s="40"/>
      <c r="C77" s="264"/>
      <c r="D77" s="265"/>
      <c r="E77" s="188"/>
      <c r="F77" s="264"/>
      <c r="G77" s="265"/>
      <c r="M77" s="11"/>
      <c r="O77" s="11"/>
      <c r="P77" s="41"/>
      <c r="R77" s="244"/>
      <c r="S77" s="245"/>
      <c r="T77" s="245"/>
      <c r="U77" s="246"/>
    </row>
    <row r="78" spans="1:21" ht="12.75" customHeight="1" thickBot="1">
      <c r="B78" s="40"/>
      <c r="C78" s="266"/>
      <c r="D78" s="267"/>
      <c r="E78" s="188"/>
      <c r="F78" s="266"/>
      <c r="G78" s="267"/>
      <c r="M78" s="11"/>
      <c r="O78" s="11"/>
      <c r="P78" s="41"/>
      <c r="R78" s="247"/>
      <c r="S78" s="248"/>
      <c r="T78" s="248"/>
      <c r="U78" s="249"/>
    </row>
    <row r="79" spans="1:21" ht="6.75" customHeight="1" thickBot="1">
      <c r="B79" s="67"/>
      <c r="C79" s="21"/>
      <c r="D79" s="21"/>
      <c r="E79" s="21"/>
      <c r="F79" s="21"/>
      <c r="G79" s="21"/>
      <c r="M79" s="11"/>
      <c r="O79" s="11"/>
      <c r="P79" s="41"/>
      <c r="R79" s="21"/>
      <c r="S79" s="21"/>
      <c r="T79" s="21"/>
      <c r="U79" s="21"/>
    </row>
    <row r="80" spans="1:21" ht="12.75" customHeight="1" thickBot="1">
      <c r="A80" s="135">
        <f>IF($K$4="Yes",IF(C80="",1,IF(I80="please select",0,IF(O80="",0,1))),1)</f>
        <v>1</v>
      </c>
      <c r="B80" s="67"/>
      <c r="C80" s="262"/>
      <c r="D80" s="263"/>
      <c r="E80" s="188"/>
      <c r="F80" s="262"/>
      <c r="G80" s="263"/>
      <c r="H80" s="28" t="str">
        <f>IF(A80=0,IF(C80="","**",""),"")</f>
        <v/>
      </c>
      <c r="I80" s="61" t="s">
        <v>67</v>
      </c>
      <c r="J80" s="28" t="str">
        <f>IF(A80=0,IF(I80="please select","**",""),"")</f>
        <v/>
      </c>
      <c r="K80" s="61" t="s">
        <v>67</v>
      </c>
      <c r="L80" s="28"/>
      <c r="M80" s="92">
        <v>0</v>
      </c>
      <c r="N80" s="28"/>
      <c r="O80" s="151" t="s">
        <v>67</v>
      </c>
      <c r="P80" s="130" t="str">
        <f>IF(A80=0,IF(O80="","**",""),"")</f>
        <v/>
      </c>
      <c r="R80" s="241"/>
      <c r="S80" s="242"/>
      <c r="T80" s="242"/>
      <c r="U80" s="243"/>
    </row>
    <row r="81" spans="1:21" ht="12.75" customHeight="1">
      <c r="B81" s="40"/>
      <c r="C81" s="264"/>
      <c r="D81" s="265"/>
      <c r="E81" s="188"/>
      <c r="F81" s="264"/>
      <c r="G81" s="265"/>
      <c r="M81" s="11"/>
      <c r="O81" s="11"/>
      <c r="P81" s="41"/>
      <c r="R81" s="244"/>
      <c r="S81" s="245"/>
      <c r="T81" s="245"/>
      <c r="U81" s="246"/>
    </row>
    <row r="82" spans="1:21" ht="12.75" customHeight="1" thickBot="1">
      <c r="B82" s="40"/>
      <c r="C82" s="266"/>
      <c r="D82" s="267"/>
      <c r="E82" s="188"/>
      <c r="F82" s="266"/>
      <c r="G82" s="267"/>
      <c r="M82" s="11"/>
      <c r="O82" s="11"/>
      <c r="P82" s="41"/>
      <c r="R82" s="247"/>
      <c r="S82" s="248"/>
      <c r="T82" s="248"/>
      <c r="U82" s="249"/>
    </row>
    <row r="83" spans="1:21" ht="6.75" customHeight="1" thickBot="1">
      <c r="B83" s="67"/>
      <c r="C83" s="21"/>
      <c r="D83" s="21"/>
      <c r="E83" s="21"/>
      <c r="F83" s="21"/>
      <c r="G83" s="21"/>
      <c r="M83" s="11"/>
      <c r="O83" s="11"/>
      <c r="P83" s="41"/>
      <c r="R83" s="21"/>
      <c r="S83" s="21"/>
      <c r="T83" s="21"/>
      <c r="U83" s="21"/>
    </row>
    <row r="84" spans="1:21" ht="12.75" customHeight="1" thickBot="1">
      <c r="A84" s="135">
        <f>IF($K$4="Yes",IF(C84="",1,IF(I84="please select",0,IF(O84="",0,1))),1)</f>
        <v>1</v>
      </c>
      <c r="B84" s="67"/>
      <c r="C84" s="262"/>
      <c r="D84" s="263"/>
      <c r="E84" s="188"/>
      <c r="F84" s="262"/>
      <c r="G84" s="263"/>
      <c r="H84" s="28" t="str">
        <f>IF(A84=0,IF(C84="","**",""),"")</f>
        <v/>
      </c>
      <c r="I84" s="61" t="s">
        <v>67</v>
      </c>
      <c r="J84" s="28" t="str">
        <f>IF(A84=0,IF(I84="please select","**",""),"")</f>
        <v/>
      </c>
      <c r="K84" s="61" t="s">
        <v>67</v>
      </c>
      <c r="L84" s="28"/>
      <c r="M84" s="92">
        <v>0</v>
      </c>
      <c r="N84" s="28"/>
      <c r="O84" s="151" t="s">
        <v>67</v>
      </c>
      <c r="P84" s="130" t="str">
        <f>IF(A84=0,IF(O84="","**",""),"")</f>
        <v/>
      </c>
      <c r="R84" s="241"/>
      <c r="S84" s="242"/>
      <c r="T84" s="242"/>
      <c r="U84" s="243"/>
    </row>
    <row r="85" spans="1:21" ht="12.75" customHeight="1">
      <c r="B85" s="40"/>
      <c r="C85" s="264"/>
      <c r="D85" s="265"/>
      <c r="E85" s="188"/>
      <c r="F85" s="264"/>
      <c r="G85" s="265"/>
      <c r="M85" s="11"/>
      <c r="O85" s="11"/>
      <c r="P85" s="41"/>
      <c r="R85" s="244"/>
      <c r="S85" s="245"/>
      <c r="T85" s="245"/>
      <c r="U85" s="246"/>
    </row>
    <row r="86" spans="1:21" ht="12.75" customHeight="1" thickBot="1">
      <c r="B86" s="40"/>
      <c r="C86" s="266"/>
      <c r="D86" s="267"/>
      <c r="E86" s="188"/>
      <c r="F86" s="266"/>
      <c r="G86" s="267"/>
      <c r="M86" s="11"/>
      <c r="O86" s="11"/>
      <c r="P86" s="41"/>
      <c r="R86" s="247"/>
      <c r="S86" s="248"/>
      <c r="T86" s="248"/>
      <c r="U86" s="249"/>
    </row>
    <row r="87" spans="1:21" ht="6.75" customHeight="1" thickBot="1">
      <c r="B87" s="67"/>
      <c r="C87" s="21"/>
      <c r="D87" s="21"/>
      <c r="E87" s="21"/>
      <c r="F87" s="21"/>
      <c r="G87" s="21"/>
      <c r="M87" s="11"/>
      <c r="O87" s="11"/>
      <c r="P87" s="41"/>
      <c r="R87" s="21"/>
      <c r="S87" s="21"/>
      <c r="T87" s="21"/>
      <c r="U87" s="21"/>
    </row>
    <row r="88" spans="1:21" ht="12.75" customHeight="1" thickBot="1">
      <c r="A88" s="135">
        <f>IF($K$4="Yes",IF(C88="",1,IF(I88="please select",0,IF(O88="",0,1))),1)</f>
        <v>1</v>
      </c>
      <c r="B88" s="67"/>
      <c r="C88" s="262"/>
      <c r="D88" s="263"/>
      <c r="E88" s="188"/>
      <c r="F88" s="262"/>
      <c r="G88" s="263"/>
      <c r="H88" s="28" t="str">
        <f>IF(A88=0,IF(C88="","**",""),"")</f>
        <v/>
      </c>
      <c r="I88" s="61" t="s">
        <v>67</v>
      </c>
      <c r="J88" s="28" t="str">
        <f>IF(A88=0,IF(I88="please select","**",""),"")</f>
        <v/>
      </c>
      <c r="K88" s="61" t="s">
        <v>67</v>
      </c>
      <c r="L88" s="28"/>
      <c r="M88" s="92">
        <v>0</v>
      </c>
      <c r="N88" s="28"/>
      <c r="O88" s="151" t="s">
        <v>67</v>
      </c>
      <c r="P88" s="130" t="str">
        <f>IF(A88=0,IF(O88="","**",""),"")</f>
        <v/>
      </c>
      <c r="R88" s="241"/>
      <c r="S88" s="242"/>
      <c r="T88" s="242"/>
      <c r="U88" s="243"/>
    </row>
    <row r="89" spans="1:21" ht="12.75" customHeight="1">
      <c r="B89" s="40"/>
      <c r="C89" s="264"/>
      <c r="D89" s="265"/>
      <c r="E89" s="188"/>
      <c r="F89" s="264"/>
      <c r="G89" s="265"/>
      <c r="P89" s="41"/>
      <c r="R89" s="244"/>
      <c r="S89" s="245"/>
      <c r="T89" s="245"/>
      <c r="U89" s="246"/>
    </row>
    <row r="90" spans="1:21" ht="12.75" customHeight="1" thickBot="1">
      <c r="B90" s="40"/>
      <c r="C90" s="266"/>
      <c r="D90" s="267"/>
      <c r="E90" s="188"/>
      <c r="F90" s="266"/>
      <c r="G90" s="267"/>
      <c r="P90" s="41"/>
      <c r="R90" s="247"/>
      <c r="S90" s="248"/>
      <c r="T90" s="248"/>
      <c r="U90" s="249"/>
    </row>
    <row r="91" spans="1:21" ht="16.5" thickBot="1">
      <c r="B91" s="40"/>
      <c r="K91" s="110" t="s">
        <v>95</v>
      </c>
      <c r="M91" s="111">
        <f>_xlfn.AGGREGATE(9,6,M12:M88)</f>
        <v>0</v>
      </c>
      <c r="P91" s="41"/>
    </row>
    <row r="92" spans="1:21" ht="15.75" customHeight="1" thickBot="1">
      <c r="B92" s="42"/>
      <c r="C92" s="44"/>
      <c r="D92" s="44"/>
      <c r="E92" s="44"/>
      <c r="F92" s="44"/>
      <c r="G92" s="44"/>
      <c r="H92" s="44"/>
      <c r="I92" s="44"/>
      <c r="J92" s="44"/>
      <c r="K92" s="44"/>
      <c r="L92" s="44"/>
      <c r="M92" s="44"/>
      <c r="N92" s="44"/>
      <c r="O92" s="44"/>
      <c r="P92" s="45"/>
    </row>
    <row r="93" spans="1:21" ht="13.5" thickTop="1"/>
  </sheetData>
  <sheetProtection algorithmName="SHA-512" hashValue="Z28F7Sq1uTVel+AqXt2x3B3eAblGdxQbk41P5dTNujtEB6xwTrIPudXMEsUaAhA3Q57kGNYCUXpM227+E3knfw==" saltValue="tttoXnec9VHxrbbt86ZWuA==" spinCount="100000" sheet="1" selectLockedCells="1"/>
  <mergeCells count="65">
    <mergeCell ref="C88:D90"/>
    <mergeCell ref="F88:G90"/>
    <mergeCell ref="C72:D74"/>
    <mergeCell ref="F72:G74"/>
    <mergeCell ref="C76:D78"/>
    <mergeCell ref="F76:G78"/>
    <mergeCell ref="C80:D82"/>
    <mergeCell ref="F80:G82"/>
    <mergeCell ref="C64:D66"/>
    <mergeCell ref="F64:G66"/>
    <mergeCell ref="C68:D70"/>
    <mergeCell ref="F68:G70"/>
    <mergeCell ref="C84:D86"/>
    <mergeCell ref="F84:G86"/>
    <mergeCell ref="C52:D54"/>
    <mergeCell ref="F52:G54"/>
    <mergeCell ref="C56:D58"/>
    <mergeCell ref="F56:G58"/>
    <mergeCell ref="C60:D62"/>
    <mergeCell ref="F60:G62"/>
    <mergeCell ref="C40:D42"/>
    <mergeCell ref="F40:G42"/>
    <mergeCell ref="C44:D46"/>
    <mergeCell ref="F44:G46"/>
    <mergeCell ref="C48:D50"/>
    <mergeCell ref="F48:G50"/>
    <mergeCell ref="C28:D30"/>
    <mergeCell ref="F28:G30"/>
    <mergeCell ref="C32:D34"/>
    <mergeCell ref="F32:G34"/>
    <mergeCell ref="C36:D38"/>
    <mergeCell ref="F36:G38"/>
    <mergeCell ref="R88:U90"/>
    <mergeCell ref="R68:U70"/>
    <mergeCell ref="R72:U74"/>
    <mergeCell ref="R76:U78"/>
    <mergeCell ref="R80:U82"/>
    <mergeCell ref="R84:U86"/>
    <mergeCell ref="R48:U50"/>
    <mergeCell ref="R52:U54"/>
    <mergeCell ref="R56:U58"/>
    <mergeCell ref="R60:U62"/>
    <mergeCell ref="R64:U66"/>
    <mergeCell ref="R28:U30"/>
    <mergeCell ref="R32:U34"/>
    <mergeCell ref="R36:U38"/>
    <mergeCell ref="R40:U42"/>
    <mergeCell ref="R44:U46"/>
    <mergeCell ref="R11:U11"/>
    <mergeCell ref="R12:U14"/>
    <mergeCell ref="R16:U18"/>
    <mergeCell ref="R20:U22"/>
    <mergeCell ref="R24:U26"/>
    <mergeCell ref="O10:O11"/>
    <mergeCell ref="C4:J4"/>
    <mergeCell ref="I10:I11"/>
    <mergeCell ref="M10:M11"/>
    <mergeCell ref="F16:G18"/>
    <mergeCell ref="C20:D22"/>
    <mergeCell ref="F20:G22"/>
    <mergeCell ref="C24:D26"/>
    <mergeCell ref="C12:D14"/>
    <mergeCell ref="F12:G14"/>
    <mergeCell ref="C16:D18"/>
    <mergeCell ref="F24:G26"/>
  </mergeCells>
  <phoneticPr fontId="0" type="noConversion"/>
  <conditionalFormatting sqref="J2 N2">
    <cfRule type="cellIs" dxfId="23" priority="8" stopIfTrue="1" operator="equal">
      <formula>"Complete"</formula>
    </cfRule>
    <cfRule type="cellIs" dxfId="22" priority="9" stopIfTrue="1" operator="equal">
      <formula>"Incomplete"</formula>
    </cfRule>
  </conditionalFormatting>
  <conditionalFormatting sqref="M2">
    <cfRule type="cellIs" dxfId="21" priority="3" stopIfTrue="1" operator="equal">
      <formula>"Complete"</formula>
    </cfRule>
    <cfRule type="cellIs" dxfId="20" priority="4" stopIfTrue="1" operator="equal">
      <formula>"Incomplete"</formula>
    </cfRule>
  </conditionalFormatting>
  <conditionalFormatting sqref="N2">
    <cfRule type="cellIs" dxfId="19" priority="1" stopIfTrue="1" operator="equal">
      <formula>"Complete"</formula>
    </cfRule>
    <cfRule type="cellIs" dxfId="18" priority="2" stopIfTrue="1" operator="equal">
      <formula>"Incomplete"</formula>
    </cfRule>
  </conditionalFormatting>
  <dataValidations xWindow="646" yWindow="436" count="1">
    <dataValidation allowBlank="1" showErrorMessage="1" sqref="N1:N91 K1:K3 I89:I1048576 I13:I15 I17:I19 I21:I23 I25:I27 I29:I31 I33:I35 I37:I39 I41:I43 I45:I47 I49:I51 I53:I55 I57:I59 I61:I63 I65:I67 I69:I71 I73:I75 I77:I79 I81:I83 I85:I87 O89:O1048576 O13:O15 O17:O19 O21:O23 O25:O27 O29:O31 O33:O35 O37:O39 O41:O43 O45:O47 O49:O51 O53:O55 O57:O59 O61:O63 O65:O67 O69:O71 O73:O75 O77:O79 O81:O83 O85:O87 L92:N1048576 P1:XFD1048576 F88 J1:J1048576 M91 O1:O11 I1:I11 L1:M90 A1:B1048576 H1:H1048576 C1:G10 C91:G1048576 F12 D11 C11:C12 F11:G11 C16 C15:D15 F16 F15:G15 C20 C19:D19 F20 F19:G19 C24 C23:D23 F24 F23:G23 C28 C27:D27 F28 F27:G27 C32 C31:D31 F32 F31:G31 C36 C35:D35 F35:G35 F36 F39:G39 C39:D39 F40 C40 F43:G43 C43:D43 F44 C44 C47:D47 F47:G47 F48 C48 F51:G51 C51:D51 F52 C52 C55:D55 F55:G55 F56 C56 F59:G59 C59:D59 F60 C60 C63:D63 F63:G63 F64 C64 F67:G67 C67:D67 F68 C68 C71:D71 F71:G71 F72 C72 F75:G75 C75:D75 F76 C76 C79:D79 F79:G79 F80 C80 F83:G83 C83:D83 F84 C84 C87:D87 E11:E90 F87:G87 C88 K5:K11 K13:K15 K17:K19 K21:K23 K25:K27 K29:K31 K33:K35 K37:K39 K41:K43 K45:K47 K49:K51 K53:K55 K57:K59 K61:K63 K65:K67 K69:K71 K73:K75 K77:K79 K81:K83 K89:K1048576 K85:K87" xr:uid="{B080137B-BD6A-4CAF-A842-4B4C25E81F79}"/>
  </dataValidations>
  <pageMargins left="0.75" right="0.75" top="1" bottom="1" header="0.5" footer="0.5"/>
  <pageSetup paperSize="9" scale="89" fitToHeight="6" orientation="landscape" r:id="rId1"/>
  <headerFooter alignWithMargins="0"/>
  <extLst>
    <ext xmlns:x14="http://schemas.microsoft.com/office/spreadsheetml/2009/9/main" uri="{CCE6A557-97BC-4b89-ADB6-D9C93CAAB3DF}">
      <x14:dataValidations xmlns:xm="http://schemas.microsoft.com/office/excel/2006/main" xWindow="646" yWindow="436" count="4">
        <x14:dataValidation type="list" allowBlank="1" showErrorMessage="1" xr:uid="{B84EA8AA-467B-45D5-9DFB-D9C471541A9C}">
          <x14:formula1>
            <xm:f>Lists!$A$1:$A$2</xm:f>
          </x14:formula1>
          <xm:sqref>K4</xm:sqref>
        </x14:dataValidation>
        <x14:dataValidation type="list" allowBlank="1" showErrorMessage="1" xr:uid="{4FAE1981-BE3C-4DAC-A8BF-D4AEC3129B8A}">
          <x14:formula1>
            <xm:f>Lists!$B$1:$B$2</xm:f>
          </x14:formula1>
          <xm:sqref>I88 I16 I20 I24 I28 I32 I36 I40 I44 I48 I52 I56 I60 I64 I68 I72 I76 I80 I84 I12</xm:sqref>
        </x14:dataValidation>
        <x14:dataValidation type="list" allowBlank="1" showErrorMessage="1" xr:uid="{FE818A08-9E19-4D21-816B-E3E14ACB0027}">
          <x14:formula1>
            <xm:f>Lists!$D$1:$D$2</xm:f>
          </x14:formula1>
          <xm:sqref>O84 O12 O16 O20 O24 O28 O32 O36 O40 O44 O48 O52 O56 O60 O64 O68 O72 O76 O80 O88</xm:sqref>
        </x14:dataValidation>
        <x14:dataValidation type="list" allowBlank="1" showInputMessage="1" showErrorMessage="1" xr:uid="{EBCD4592-A0CE-4183-8DAD-785CCCF2FE17}">
          <x14:formula1>
            <xm:f>Lists!$F$1:$F$2</xm:f>
          </x14:formula1>
          <xm:sqref>K12 K16 K20 K24 K28 K32 K36 K40 K44 K48 K52 K56 K60 K64 K68 K72 K76 K80 K84 K88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32"/>
  <sheetViews>
    <sheetView workbookViewId="0">
      <pane ySplit="2" topLeftCell="A3" activePane="bottomLeft" state="frozen"/>
      <selection pane="bottomLeft" activeCell="N9" sqref="N9"/>
    </sheetView>
  </sheetViews>
  <sheetFormatPr defaultColWidth="9.140625" defaultRowHeight="12.75" outlineLevelCol="1"/>
  <cols>
    <col min="1" max="1" width="3.42578125" style="27" customWidth="1"/>
    <col min="2" max="2" width="3.42578125" style="3" customWidth="1"/>
    <col min="3" max="3" width="23.7109375" style="3" customWidth="1"/>
    <col min="4" max="4" width="33.140625" style="3" customWidth="1"/>
    <col min="5" max="5" width="14.42578125" style="3" customWidth="1"/>
    <col min="6" max="6" width="6" style="3" customWidth="1"/>
    <col min="7" max="7" width="3.7109375" style="3" customWidth="1"/>
    <col min="8" max="8" width="12.85546875" style="3" customWidth="1"/>
    <col min="9" max="9" width="3.7109375" style="3" customWidth="1"/>
    <col min="10" max="10" width="15.7109375" style="3" customWidth="1"/>
    <col min="11" max="11" width="3.7109375" style="3" customWidth="1"/>
    <col min="12" max="12" width="15.7109375" style="3" customWidth="1"/>
    <col min="13" max="13" width="3.7109375" style="3" customWidth="1"/>
    <col min="14" max="14" width="12.85546875" style="3" customWidth="1"/>
    <col min="15" max="15" width="4.140625" style="3" customWidth="1"/>
    <col min="16" max="16" width="3.42578125" style="10" customWidth="1"/>
    <col min="17" max="17" width="39" style="3" hidden="1" customWidth="1" outlineLevel="1"/>
    <col min="18" max="18" width="9.140625" style="3" collapsed="1"/>
    <col min="19" max="16384" width="9.140625" style="3"/>
  </cols>
  <sheetData>
    <row r="1" spans="1:17" ht="15.75" customHeight="1" thickBot="1">
      <c r="A1" s="10"/>
      <c r="C1" s="30" t="str">
        <f>'Form Status'!C1</f>
        <v>NGen Strategic Supply Workbook v9</v>
      </c>
      <c r="N1" s="134" t="str">
        <f>'Form Status'!R1</f>
        <v>Company Confidential</v>
      </c>
    </row>
    <row r="2" spans="1:17" ht="30" customHeight="1" thickTop="1">
      <c r="A2" s="10">
        <f>IF(SUM(A4:A28)=21,1,0)</f>
        <v>0</v>
      </c>
      <c r="B2" s="62"/>
      <c r="C2" s="52" t="s">
        <v>96</v>
      </c>
      <c r="D2" s="63"/>
      <c r="E2" s="64" t="s">
        <v>66</v>
      </c>
      <c r="F2" s="65" t="str">
        <f>IF(A2=1,"Complete","Incomplete")</f>
        <v>Incomplete</v>
      </c>
      <c r="G2" s="63"/>
      <c r="H2" s="63"/>
      <c r="I2" s="63"/>
      <c r="J2" s="64" t="s">
        <v>59</v>
      </c>
      <c r="K2" s="65" t="str">
        <f>'Form Status'!F42</f>
        <v>Incomplete</v>
      </c>
      <c r="L2" s="63"/>
      <c r="M2" s="63"/>
      <c r="N2" s="63"/>
      <c r="O2" s="66"/>
    </row>
    <row r="3" spans="1:17" ht="13.5" thickBot="1">
      <c r="A3" s="10"/>
      <c r="B3" s="40"/>
      <c r="O3" s="41"/>
      <c r="P3" s="10" t="s">
        <v>67</v>
      </c>
    </row>
    <row r="4" spans="1:17" ht="12.75" customHeight="1" thickBot="1">
      <c r="A4" s="10">
        <f>IF(E4="please select",0,1)</f>
        <v>0</v>
      </c>
      <c r="B4" s="67"/>
      <c r="C4" s="4" t="s">
        <v>97</v>
      </c>
      <c r="E4" s="61" t="s">
        <v>67</v>
      </c>
      <c r="F4" s="18" t="str">
        <f>IF(E4="please select","**","")</f>
        <v>**</v>
      </c>
      <c r="O4" s="41"/>
      <c r="P4" s="10" t="s">
        <v>43</v>
      </c>
    </row>
    <row r="5" spans="1:17">
      <c r="A5" s="10"/>
      <c r="B5" s="40"/>
      <c r="O5" s="41"/>
      <c r="P5" s="10" t="s">
        <v>44</v>
      </c>
    </row>
    <row r="6" spans="1:17">
      <c r="A6" s="10"/>
      <c r="B6" s="40"/>
      <c r="C6" s="4" t="s">
        <v>98</v>
      </c>
      <c r="O6" s="41"/>
    </row>
    <row r="7" spans="1:17" ht="12" customHeight="1">
      <c r="A7" s="10"/>
      <c r="B7" s="40"/>
      <c r="L7" s="9" t="s">
        <v>99</v>
      </c>
      <c r="N7" s="124" t="s">
        <v>130</v>
      </c>
      <c r="O7" s="41"/>
    </row>
    <row r="8" spans="1:17" ht="13.5" thickBot="1">
      <c r="A8" s="10"/>
      <c r="B8" s="40"/>
      <c r="C8" s="257" t="s">
        <v>179</v>
      </c>
      <c r="D8" s="257"/>
      <c r="E8" s="257"/>
      <c r="F8" s="257"/>
      <c r="H8" s="9" t="s">
        <v>100</v>
      </c>
      <c r="J8" s="9" t="s">
        <v>101</v>
      </c>
      <c r="L8" s="9" t="s">
        <v>76</v>
      </c>
      <c r="N8" s="124" t="s">
        <v>131</v>
      </c>
      <c r="O8" s="41"/>
      <c r="Q8" s="124" t="s">
        <v>137</v>
      </c>
    </row>
    <row r="9" spans="1:17" ht="12.75" customHeight="1">
      <c r="A9" s="10">
        <f>IF(E4="yes",IF(C9="",0,IF(H9=0,0,IF(J9=0,0,IF(N9="",0,1)))),1)</f>
        <v>1</v>
      </c>
      <c r="B9" s="67"/>
      <c r="C9" s="237"/>
      <c r="D9" s="289"/>
      <c r="E9" s="289"/>
      <c r="F9" s="290"/>
      <c r="G9" s="15"/>
      <c r="H9" s="72"/>
      <c r="I9" s="15" t="str">
        <f>IF(A9=0,IF(H9=0,"**",""),"")</f>
        <v/>
      </c>
      <c r="J9" s="84"/>
      <c r="K9" s="15" t="str">
        <f>IF(A9=0,IF(J9=0,"**",""),"")</f>
        <v/>
      </c>
      <c r="L9" s="85">
        <f>H9*J9</f>
        <v>0</v>
      </c>
      <c r="M9" s="15"/>
      <c r="N9" s="156" t="s">
        <v>67</v>
      </c>
      <c r="O9" s="129" t="str">
        <f>IF(A9=0,IF(N9="","**",""),"")</f>
        <v/>
      </c>
      <c r="Q9" s="72"/>
    </row>
    <row r="10" spans="1:17" ht="12.75" customHeight="1">
      <c r="A10" s="10">
        <f>IF($E$4="Yes",IF(C10="",IF(H10=0,IF(J10=0,IF(N10="",1,0),0),0),IF(H10=0,0,IF(J10=0,0,IF(N10="",0,1)))),1)</f>
        <v>1</v>
      </c>
      <c r="B10" s="67"/>
      <c r="C10" s="240"/>
      <c r="D10" s="284"/>
      <c r="E10" s="284"/>
      <c r="F10" s="285"/>
      <c r="G10" s="15"/>
      <c r="H10" s="73"/>
      <c r="I10" s="15" t="str">
        <f>IF(A10=0,IF(H10=0,"**",""),"")</f>
        <v/>
      </c>
      <c r="J10" s="88"/>
      <c r="K10" s="15" t="str">
        <f>IF(A10=0,IF(J10=0,"**",""),"")</f>
        <v/>
      </c>
      <c r="L10" s="89">
        <f>H10*J10</f>
        <v>0</v>
      </c>
      <c r="M10" s="15"/>
      <c r="N10" s="160" t="s">
        <v>67</v>
      </c>
      <c r="O10" s="129" t="str">
        <f t="shared" ref="O10:O28" si="0">IF(A10=0,IF(N10="","**",""),"")</f>
        <v/>
      </c>
      <c r="Q10" s="73"/>
    </row>
    <row r="11" spans="1:17" ht="12.75" customHeight="1">
      <c r="A11" s="10">
        <f t="shared" ref="A11:A28" si="1">IF($E$4="Yes",IF(C11="",IF(H11=0,IF(J11=0,IF(N11="",1,0),0),0),IF(H11=0,0,IF(J11=0,0,IF(N11="",0,1)))),1)</f>
        <v>1</v>
      </c>
      <c r="B11" s="67"/>
      <c r="C11" s="283"/>
      <c r="D11" s="284"/>
      <c r="E11" s="284"/>
      <c r="F11" s="285"/>
      <c r="G11" s="15"/>
      <c r="H11" s="73"/>
      <c r="I11" s="15" t="str">
        <f t="shared" ref="I11:I28" si="2">IF(A11=0,IF(H11=0,"**",""),"")</f>
        <v/>
      </c>
      <c r="J11" s="88"/>
      <c r="K11" s="15" t="str">
        <f t="shared" ref="K11:K27" si="3">IF(A11=0,IF(J11=0,"**",""),"")</f>
        <v/>
      </c>
      <c r="L11" s="89">
        <f t="shared" ref="L11:L27" si="4">H11*J11</f>
        <v>0</v>
      </c>
      <c r="M11" s="15"/>
      <c r="N11" s="160" t="s">
        <v>67</v>
      </c>
      <c r="O11" s="129" t="str">
        <f t="shared" si="0"/>
        <v/>
      </c>
      <c r="Q11" s="73"/>
    </row>
    <row r="12" spans="1:17" ht="12.75" customHeight="1">
      <c r="A12" s="10">
        <f t="shared" si="1"/>
        <v>1</v>
      </c>
      <c r="B12" s="67"/>
      <c r="C12" s="283"/>
      <c r="D12" s="284"/>
      <c r="E12" s="284"/>
      <c r="F12" s="285"/>
      <c r="G12" s="15"/>
      <c r="H12" s="73"/>
      <c r="I12" s="15" t="str">
        <f t="shared" si="2"/>
        <v/>
      </c>
      <c r="J12" s="88"/>
      <c r="K12" s="15" t="str">
        <f t="shared" si="3"/>
        <v/>
      </c>
      <c r="L12" s="89">
        <f t="shared" si="4"/>
        <v>0</v>
      </c>
      <c r="M12" s="15"/>
      <c r="N12" s="160" t="s">
        <v>67</v>
      </c>
      <c r="O12" s="129" t="str">
        <f t="shared" si="0"/>
        <v/>
      </c>
      <c r="Q12" s="73"/>
    </row>
    <row r="13" spans="1:17" ht="12.75" customHeight="1">
      <c r="A13" s="10">
        <f t="shared" si="1"/>
        <v>1</v>
      </c>
      <c r="B13" s="67"/>
      <c r="C13" s="283"/>
      <c r="D13" s="284"/>
      <c r="E13" s="284"/>
      <c r="F13" s="285"/>
      <c r="G13" s="15"/>
      <c r="H13" s="73"/>
      <c r="I13" s="15" t="str">
        <f t="shared" si="2"/>
        <v/>
      </c>
      <c r="J13" s="88"/>
      <c r="K13" s="15" t="str">
        <f t="shared" si="3"/>
        <v/>
      </c>
      <c r="L13" s="89">
        <f t="shared" si="4"/>
        <v>0</v>
      </c>
      <c r="M13" s="15"/>
      <c r="N13" s="160" t="s">
        <v>67</v>
      </c>
      <c r="O13" s="129" t="str">
        <f t="shared" si="0"/>
        <v/>
      </c>
      <c r="Q13" s="73"/>
    </row>
    <row r="14" spans="1:17" ht="12.75" customHeight="1">
      <c r="A14" s="10">
        <f t="shared" si="1"/>
        <v>1</v>
      </c>
      <c r="B14" s="67"/>
      <c r="C14" s="283"/>
      <c r="D14" s="284"/>
      <c r="E14" s="284"/>
      <c r="F14" s="285"/>
      <c r="G14" s="15"/>
      <c r="H14" s="73"/>
      <c r="I14" s="15" t="str">
        <f t="shared" si="2"/>
        <v/>
      </c>
      <c r="J14" s="88"/>
      <c r="K14" s="15" t="str">
        <f t="shared" si="3"/>
        <v/>
      </c>
      <c r="L14" s="89">
        <f t="shared" si="4"/>
        <v>0</v>
      </c>
      <c r="M14" s="15"/>
      <c r="N14" s="160" t="s">
        <v>67</v>
      </c>
      <c r="O14" s="129" t="str">
        <f t="shared" si="0"/>
        <v/>
      </c>
      <c r="Q14" s="73"/>
    </row>
    <row r="15" spans="1:17" ht="12.75" customHeight="1">
      <c r="A15" s="10">
        <f t="shared" si="1"/>
        <v>1</v>
      </c>
      <c r="B15" s="67"/>
      <c r="C15" s="283"/>
      <c r="D15" s="284"/>
      <c r="E15" s="284"/>
      <c r="F15" s="285"/>
      <c r="G15" s="15"/>
      <c r="H15" s="73"/>
      <c r="I15" s="15" t="str">
        <f t="shared" si="2"/>
        <v/>
      </c>
      <c r="J15" s="88"/>
      <c r="K15" s="15" t="str">
        <f t="shared" si="3"/>
        <v/>
      </c>
      <c r="L15" s="89">
        <f t="shared" si="4"/>
        <v>0</v>
      </c>
      <c r="M15" s="15"/>
      <c r="N15" s="160" t="s">
        <v>67</v>
      </c>
      <c r="O15" s="129" t="str">
        <f t="shared" si="0"/>
        <v/>
      </c>
      <c r="Q15" s="73"/>
    </row>
    <row r="16" spans="1:17" ht="12.75" customHeight="1">
      <c r="A16" s="10">
        <f t="shared" si="1"/>
        <v>1</v>
      </c>
      <c r="B16" s="67"/>
      <c r="C16" s="283"/>
      <c r="D16" s="284"/>
      <c r="E16" s="284"/>
      <c r="F16" s="285"/>
      <c r="G16" s="15"/>
      <c r="H16" s="73"/>
      <c r="I16" s="15" t="str">
        <f t="shared" si="2"/>
        <v/>
      </c>
      <c r="J16" s="88"/>
      <c r="K16" s="15" t="str">
        <f t="shared" si="3"/>
        <v/>
      </c>
      <c r="L16" s="89">
        <f t="shared" si="4"/>
        <v>0</v>
      </c>
      <c r="M16" s="15"/>
      <c r="N16" s="160" t="s">
        <v>67</v>
      </c>
      <c r="O16" s="129" t="str">
        <f t="shared" si="0"/>
        <v/>
      </c>
      <c r="Q16" s="73"/>
    </row>
    <row r="17" spans="1:17" ht="12.75" customHeight="1">
      <c r="A17" s="10">
        <f t="shared" si="1"/>
        <v>1</v>
      </c>
      <c r="B17" s="67"/>
      <c r="C17" s="283"/>
      <c r="D17" s="284"/>
      <c r="E17" s="284"/>
      <c r="F17" s="285"/>
      <c r="G17" s="15"/>
      <c r="H17" s="73"/>
      <c r="I17" s="15" t="str">
        <f t="shared" si="2"/>
        <v/>
      </c>
      <c r="J17" s="88"/>
      <c r="K17" s="15" t="str">
        <f t="shared" si="3"/>
        <v/>
      </c>
      <c r="L17" s="89">
        <f t="shared" si="4"/>
        <v>0</v>
      </c>
      <c r="M17" s="15"/>
      <c r="N17" s="160" t="s">
        <v>67</v>
      </c>
      <c r="O17" s="129" t="str">
        <f t="shared" si="0"/>
        <v/>
      </c>
      <c r="Q17" s="73"/>
    </row>
    <row r="18" spans="1:17" ht="12.75" customHeight="1">
      <c r="A18" s="10">
        <f t="shared" si="1"/>
        <v>1</v>
      </c>
      <c r="B18" s="67"/>
      <c r="C18" s="283"/>
      <c r="D18" s="284"/>
      <c r="E18" s="284"/>
      <c r="F18" s="285"/>
      <c r="G18" s="15"/>
      <c r="H18" s="73"/>
      <c r="I18" s="15" t="str">
        <f t="shared" si="2"/>
        <v/>
      </c>
      <c r="J18" s="88"/>
      <c r="K18" s="15" t="str">
        <f t="shared" si="3"/>
        <v/>
      </c>
      <c r="L18" s="89">
        <f t="shared" si="4"/>
        <v>0</v>
      </c>
      <c r="M18" s="15"/>
      <c r="N18" s="160" t="s">
        <v>67</v>
      </c>
      <c r="O18" s="129" t="str">
        <f t="shared" si="0"/>
        <v/>
      </c>
      <c r="Q18" s="73"/>
    </row>
    <row r="19" spans="1:17" ht="12.75" customHeight="1">
      <c r="A19" s="10">
        <f t="shared" si="1"/>
        <v>1</v>
      </c>
      <c r="B19" s="67"/>
      <c r="C19" s="283"/>
      <c r="D19" s="284"/>
      <c r="E19" s="284"/>
      <c r="F19" s="285"/>
      <c r="G19" s="15"/>
      <c r="H19" s="73"/>
      <c r="I19" s="15" t="str">
        <f t="shared" si="2"/>
        <v/>
      </c>
      <c r="J19" s="88"/>
      <c r="K19" s="15" t="str">
        <f t="shared" si="3"/>
        <v/>
      </c>
      <c r="L19" s="89">
        <f t="shared" si="4"/>
        <v>0</v>
      </c>
      <c r="M19" s="15"/>
      <c r="N19" s="160" t="s">
        <v>67</v>
      </c>
      <c r="O19" s="129" t="str">
        <f t="shared" si="0"/>
        <v/>
      </c>
      <c r="Q19" s="73"/>
    </row>
    <row r="20" spans="1:17" ht="12.75" customHeight="1">
      <c r="A20" s="10">
        <f t="shared" si="1"/>
        <v>1</v>
      </c>
      <c r="B20" s="67"/>
      <c r="C20" s="283"/>
      <c r="D20" s="284"/>
      <c r="E20" s="284"/>
      <c r="F20" s="285"/>
      <c r="G20" s="15"/>
      <c r="H20" s="73"/>
      <c r="I20" s="15" t="str">
        <f t="shared" si="2"/>
        <v/>
      </c>
      <c r="J20" s="88"/>
      <c r="K20" s="15" t="str">
        <f t="shared" si="3"/>
        <v/>
      </c>
      <c r="L20" s="89">
        <f t="shared" si="4"/>
        <v>0</v>
      </c>
      <c r="M20" s="15"/>
      <c r="N20" s="160" t="s">
        <v>67</v>
      </c>
      <c r="O20" s="129" t="str">
        <f t="shared" si="0"/>
        <v/>
      </c>
      <c r="Q20" s="73"/>
    </row>
    <row r="21" spans="1:17" ht="12.75" customHeight="1">
      <c r="A21" s="10">
        <f t="shared" si="1"/>
        <v>1</v>
      </c>
      <c r="B21" s="67"/>
      <c r="C21" s="283"/>
      <c r="D21" s="284"/>
      <c r="E21" s="284"/>
      <c r="F21" s="285"/>
      <c r="G21" s="15"/>
      <c r="H21" s="73"/>
      <c r="I21" s="15" t="str">
        <f t="shared" si="2"/>
        <v/>
      </c>
      <c r="J21" s="88"/>
      <c r="K21" s="15" t="str">
        <f t="shared" si="3"/>
        <v/>
      </c>
      <c r="L21" s="89">
        <f t="shared" si="4"/>
        <v>0</v>
      </c>
      <c r="M21" s="15"/>
      <c r="N21" s="160" t="s">
        <v>67</v>
      </c>
      <c r="O21" s="129" t="str">
        <f t="shared" si="0"/>
        <v/>
      </c>
      <c r="Q21" s="73"/>
    </row>
    <row r="22" spans="1:17" ht="12.75" customHeight="1">
      <c r="A22" s="10">
        <f t="shared" si="1"/>
        <v>1</v>
      </c>
      <c r="B22" s="67"/>
      <c r="C22" s="283"/>
      <c r="D22" s="284"/>
      <c r="E22" s="284"/>
      <c r="F22" s="285"/>
      <c r="G22" s="15"/>
      <c r="H22" s="73"/>
      <c r="I22" s="15" t="str">
        <f t="shared" si="2"/>
        <v/>
      </c>
      <c r="J22" s="88"/>
      <c r="K22" s="15" t="str">
        <f t="shared" si="3"/>
        <v/>
      </c>
      <c r="L22" s="89">
        <f t="shared" si="4"/>
        <v>0</v>
      </c>
      <c r="M22" s="15"/>
      <c r="N22" s="160" t="s">
        <v>67</v>
      </c>
      <c r="O22" s="129" t="str">
        <f t="shared" si="0"/>
        <v/>
      </c>
      <c r="Q22" s="73"/>
    </row>
    <row r="23" spans="1:17" ht="12.75" customHeight="1">
      <c r="A23" s="10">
        <f t="shared" si="1"/>
        <v>1</v>
      </c>
      <c r="B23" s="67"/>
      <c r="C23" s="283"/>
      <c r="D23" s="284"/>
      <c r="E23" s="284"/>
      <c r="F23" s="285"/>
      <c r="G23" s="15"/>
      <c r="H23" s="73"/>
      <c r="I23" s="15" t="str">
        <f t="shared" si="2"/>
        <v/>
      </c>
      <c r="J23" s="88"/>
      <c r="K23" s="15" t="str">
        <f t="shared" si="3"/>
        <v/>
      </c>
      <c r="L23" s="89">
        <f t="shared" si="4"/>
        <v>0</v>
      </c>
      <c r="M23" s="15"/>
      <c r="N23" s="160" t="s">
        <v>67</v>
      </c>
      <c r="O23" s="129" t="str">
        <f t="shared" si="0"/>
        <v/>
      </c>
      <c r="Q23" s="73"/>
    </row>
    <row r="24" spans="1:17" ht="12.75" customHeight="1">
      <c r="A24" s="10">
        <f t="shared" si="1"/>
        <v>1</v>
      </c>
      <c r="B24" s="67"/>
      <c r="C24" s="283"/>
      <c r="D24" s="284"/>
      <c r="E24" s="284"/>
      <c r="F24" s="285"/>
      <c r="G24" s="15"/>
      <c r="H24" s="73"/>
      <c r="I24" s="15" t="str">
        <f t="shared" si="2"/>
        <v/>
      </c>
      <c r="J24" s="88"/>
      <c r="K24" s="15" t="str">
        <f t="shared" si="3"/>
        <v/>
      </c>
      <c r="L24" s="89">
        <f t="shared" si="4"/>
        <v>0</v>
      </c>
      <c r="M24" s="15"/>
      <c r="N24" s="160" t="s">
        <v>67</v>
      </c>
      <c r="O24" s="129" t="str">
        <f t="shared" si="0"/>
        <v/>
      </c>
      <c r="Q24" s="73"/>
    </row>
    <row r="25" spans="1:17" ht="12.75" customHeight="1">
      <c r="A25" s="10">
        <f t="shared" si="1"/>
        <v>1</v>
      </c>
      <c r="B25" s="67"/>
      <c r="C25" s="283"/>
      <c r="D25" s="284"/>
      <c r="E25" s="284"/>
      <c r="F25" s="285"/>
      <c r="G25" s="15"/>
      <c r="H25" s="73"/>
      <c r="I25" s="15" t="str">
        <f t="shared" si="2"/>
        <v/>
      </c>
      <c r="J25" s="88"/>
      <c r="K25" s="15" t="str">
        <f t="shared" si="3"/>
        <v/>
      </c>
      <c r="L25" s="89">
        <f t="shared" si="4"/>
        <v>0</v>
      </c>
      <c r="M25" s="15"/>
      <c r="N25" s="160" t="s">
        <v>67</v>
      </c>
      <c r="O25" s="129" t="str">
        <f t="shared" si="0"/>
        <v/>
      </c>
      <c r="Q25" s="73"/>
    </row>
    <row r="26" spans="1:17" ht="12.75" customHeight="1">
      <c r="A26" s="10">
        <f t="shared" si="1"/>
        <v>1</v>
      </c>
      <c r="B26" s="67"/>
      <c r="C26" s="283"/>
      <c r="D26" s="284"/>
      <c r="E26" s="284"/>
      <c r="F26" s="285"/>
      <c r="G26" s="15"/>
      <c r="H26" s="73"/>
      <c r="I26" s="15" t="str">
        <f t="shared" si="2"/>
        <v/>
      </c>
      <c r="J26" s="88"/>
      <c r="K26" s="15" t="str">
        <f t="shared" si="3"/>
        <v/>
      </c>
      <c r="L26" s="89">
        <f t="shared" si="4"/>
        <v>0</v>
      </c>
      <c r="M26" s="15"/>
      <c r="N26" s="160" t="s">
        <v>67</v>
      </c>
      <c r="O26" s="129" t="str">
        <f t="shared" si="0"/>
        <v/>
      </c>
      <c r="Q26" s="73"/>
    </row>
    <row r="27" spans="1:17" ht="12.75" customHeight="1">
      <c r="A27" s="10">
        <f t="shared" si="1"/>
        <v>1</v>
      </c>
      <c r="B27" s="67"/>
      <c r="C27" s="283"/>
      <c r="D27" s="284"/>
      <c r="E27" s="284"/>
      <c r="F27" s="285"/>
      <c r="G27" s="15"/>
      <c r="H27" s="73"/>
      <c r="I27" s="15" t="str">
        <f t="shared" si="2"/>
        <v/>
      </c>
      <c r="J27" s="88"/>
      <c r="K27" s="15" t="str">
        <f t="shared" si="3"/>
        <v/>
      </c>
      <c r="L27" s="89">
        <f t="shared" si="4"/>
        <v>0</v>
      </c>
      <c r="M27" s="15"/>
      <c r="N27" s="160" t="s">
        <v>67</v>
      </c>
      <c r="O27" s="129" t="str">
        <f t="shared" si="0"/>
        <v/>
      </c>
      <c r="Q27" s="73"/>
    </row>
    <row r="28" spans="1:17" ht="12.75" customHeight="1" thickBot="1">
      <c r="A28" s="10">
        <f t="shared" si="1"/>
        <v>1</v>
      </c>
      <c r="B28" s="67"/>
      <c r="C28" s="286"/>
      <c r="D28" s="287"/>
      <c r="E28" s="287"/>
      <c r="F28" s="288"/>
      <c r="G28" s="15"/>
      <c r="H28" s="74"/>
      <c r="I28" s="15" t="str">
        <f t="shared" si="2"/>
        <v/>
      </c>
      <c r="J28" s="86"/>
      <c r="K28" s="15" t="str">
        <f>IF(A28=0,IF(J28=0,"**",""),"")</f>
        <v/>
      </c>
      <c r="L28" s="87">
        <f>H28*J28</f>
        <v>0</v>
      </c>
      <c r="M28" s="15"/>
      <c r="N28" s="163" t="s">
        <v>67</v>
      </c>
      <c r="O28" s="129" t="str">
        <f t="shared" si="0"/>
        <v/>
      </c>
      <c r="Q28" s="74"/>
    </row>
    <row r="29" spans="1:17" ht="13.5" thickBot="1">
      <c r="A29" s="10"/>
      <c r="B29" s="40"/>
      <c r="O29" s="41"/>
    </row>
    <row r="30" spans="1:17" s="13" customFormat="1" ht="15.75" customHeight="1" thickBot="1">
      <c r="A30" s="14"/>
      <c r="B30" s="75"/>
      <c r="K30" s="110" t="s">
        <v>102</v>
      </c>
      <c r="L30" s="111">
        <f>SUM(L9:L28)</f>
        <v>0</v>
      </c>
      <c r="O30" s="76"/>
      <c r="P30" s="14"/>
      <c r="Q30" s="3"/>
    </row>
    <row r="31" spans="1:17" ht="15.75" customHeight="1" thickBot="1">
      <c r="A31" s="10"/>
      <c r="B31" s="42"/>
      <c r="C31" s="44"/>
      <c r="D31" s="44"/>
      <c r="E31" s="44"/>
      <c r="F31" s="44"/>
      <c r="G31" s="44"/>
      <c r="H31" s="44"/>
      <c r="I31" s="44"/>
      <c r="J31" s="44"/>
      <c r="K31" s="44"/>
      <c r="L31" s="44"/>
      <c r="M31" s="44"/>
      <c r="N31" s="44"/>
      <c r="O31" s="45"/>
    </row>
    <row r="32" spans="1:17" ht="13.5" thickTop="1">
      <c r="A32" s="10"/>
    </row>
  </sheetData>
  <sheetProtection algorithmName="SHA-512" hashValue="sI1MkdAIc8ArS0yHlDgt7TirfJF/WU5LJSpoO2RdclXxi6YQO8Kq7t8040h2YyiL8PmiqcBvFRNyVwkDq0xPkA==" saltValue="ut6raD9kyNdTqrVfbEHWVw==" spinCount="100000" sheet="1" selectLockedCells="1"/>
  <mergeCells count="21">
    <mergeCell ref="C19:F19"/>
    <mergeCell ref="C9:F9"/>
    <mergeCell ref="C10:F10"/>
    <mergeCell ref="C11:F11"/>
    <mergeCell ref="C8:F8"/>
    <mergeCell ref="C12:F12"/>
    <mergeCell ref="C13:F13"/>
    <mergeCell ref="C14:F14"/>
    <mergeCell ref="C15:F15"/>
    <mergeCell ref="C16:F16"/>
    <mergeCell ref="C17:F17"/>
    <mergeCell ref="C18:F18"/>
    <mergeCell ref="C20:F20"/>
    <mergeCell ref="C21:F21"/>
    <mergeCell ref="C22:F22"/>
    <mergeCell ref="C23:F23"/>
    <mergeCell ref="C28:F28"/>
    <mergeCell ref="C24:F24"/>
    <mergeCell ref="C25:F25"/>
    <mergeCell ref="C26:F26"/>
    <mergeCell ref="C27:F27"/>
  </mergeCells>
  <phoneticPr fontId="0" type="noConversion"/>
  <conditionalFormatting sqref="F2 K2">
    <cfRule type="cellIs" dxfId="17" priority="1" stopIfTrue="1" operator="equal">
      <formula>"Complete"</formula>
    </cfRule>
    <cfRule type="cellIs" dxfId="16" priority="2" stopIfTrue="1" operator="equal">
      <formula>"Incomplete"</formula>
    </cfRule>
  </conditionalFormatting>
  <dataValidations xWindow="738" yWindow="321" count="1">
    <dataValidation allowBlank="1" showErrorMessage="1" sqref="N28:N1048576 E5:E1048576 E1:E3 F1:M1048576 A1:D1048576 N1:N8 O1:XFD1048576" xr:uid="{E87310E2-E8B7-41DD-8EFB-05E58E39FE24}"/>
  </dataValidations>
  <pageMargins left="0.75" right="0.75" top="1" bottom="1" header="0.5" footer="0.5"/>
  <pageSetup paperSize="9" scale="89" fitToHeight="5" orientation="landscape"/>
  <headerFooter alignWithMargins="0"/>
  <extLst>
    <ext xmlns:x14="http://schemas.microsoft.com/office/spreadsheetml/2009/9/main" uri="{CCE6A557-97BC-4b89-ADB6-D9C93CAAB3DF}">
      <x14:dataValidations xmlns:xm="http://schemas.microsoft.com/office/excel/2006/main" xWindow="738" yWindow="321" count="2">
        <x14:dataValidation type="list" allowBlank="1" showErrorMessage="1" xr:uid="{95196AC2-96FF-48D0-8904-A43E5D64AE6A}">
          <x14:formula1>
            <xm:f>Lists!$A$1:$A$2</xm:f>
          </x14:formula1>
          <xm:sqref>E4</xm:sqref>
        </x14:dataValidation>
        <x14:dataValidation type="list" allowBlank="1" showErrorMessage="1" xr:uid="{957EFCCF-E560-49FE-A11C-2C00E78F661D}">
          <x14:formula1>
            <xm:f>Lists!$D$1:$D$2</xm:f>
          </x14:formula1>
          <xm:sqref>N9:N27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32B68-EE8E-413C-B8D3-37487FBBB38A}">
  <sheetPr>
    <pageSetUpPr fitToPage="1"/>
  </sheetPr>
  <dimension ref="A1:U32"/>
  <sheetViews>
    <sheetView workbookViewId="0">
      <pane ySplit="2" topLeftCell="A3" activePane="bottomLeft" state="frozen"/>
      <selection pane="bottomLeft" activeCell="H4" sqref="H4"/>
    </sheetView>
  </sheetViews>
  <sheetFormatPr defaultColWidth="9.140625" defaultRowHeight="12.75" outlineLevelCol="1"/>
  <cols>
    <col min="1" max="1" width="3.42578125" style="138" customWidth="1"/>
    <col min="2" max="2" width="3.42578125" style="139" customWidth="1"/>
    <col min="3" max="3" width="23.7109375" style="139" customWidth="1"/>
    <col min="4" max="5" width="9.140625" style="139"/>
    <col min="6" max="6" width="34.85546875" style="139" customWidth="1"/>
    <col min="7" max="7" width="3.7109375" style="139" customWidth="1"/>
    <col min="8" max="8" width="12.85546875" style="139" customWidth="1"/>
    <col min="9" max="9" width="3.7109375" style="139" customWidth="1"/>
    <col min="10" max="10" width="12.85546875" style="139" customWidth="1"/>
    <col min="11" max="11" width="3.7109375" style="139" customWidth="1"/>
    <col min="12" max="12" width="15.7109375" style="139" customWidth="1"/>
    <col min="13" max="13" width="3.7109375" style="139" customWidth="1"/>
    <col min="14" max="14" width="15.7109375" style="139" customWidth="1"/>
    <col min="15" max="15" width="3.7109375" style="139" customWidth="1"/>
    <col min="16" max="16" width="12.85546875" style="139" customWidth="1"/>
    <col min="17" max="17" width="4.7109375" style="139" customWidth="1"/>
    <col min="18" max="18" width="3.42578125" style="139" customWidth="1"/>
    <col min="19" max="19" width="39" style="139" hidden="1" customWidth="1" outlineLevel="1"/>
    <col min="20" max="20" width="9.140625" style="139" collapsed="1"/>
    <col min="21" max="21" width="9.140625" style="138"/>
    <col min="22" max="16384" width="9.140625" style="139"/>
  </cols>
  <sheetData>
    <row r="1" spans="1:21" ht="15.75" customHeight="1" thickBot="1">
      <c r="C1" s="140" t="str">
        <f>'Form Status'!C1</f>
        <v>NGen Strategic Supply Workbook v9</v>
      </c>
      <c r="P1" s="141" t="str">
        <f>'Form Status'!R1</f>
        <v>Company Confidential</v>
      </c>
    </row>
    <row r="2" spans="1:21" ht="30" customHeight="1" thickTop="1">
      <c r="A2" s="138">
        <f>IF(SUM(A4:A28)=21,1,0)</f>
        <v>0</v>
      </c>
      <c r="B2" s="142"/>
      <c r="C2" s="143" t="s">
        <v>155</v>
      </c>
      <c r="D2" s="144"/>
      <c r="E2" s="144"/>
      <c r="F2" s="144"/>
      <c r="G2" s="145" t="s">
        <v>66</v>
      </c>
      <c r="H2" s="146" t="str">
        <f>IF(A2=1,"Complete","Incomplete")</f>
        <v>Incomplete</v>
      </c>
      <c r="I2" s="144"/>
      <c r="J2" s="144"/>
      <c r="K2" s="144"/>
      <c r="L2" s="145" t="s">
        <v>59</v>
      </c>
      <c r="M2" s="146" t="str">
        <f>'Form Status'!F42</f>
        <v>Incomplete</v>
      </c>
      <c r="N2" s="144"/>
      <c r="O2" s="144"/>
      <c r="P2" s="144"/>
      <c r="Q2" s="147"/>
    </row>
    <row r="3" spans="1:21" ht="13.5" thickBot="1">
      <c r="B3" s="148"/>
      <c r="Q3" s="149"/>
      <c r="U3" s="138" t="s">
        <v>67</v>
      </c>
    </row>
    <row r="4" spans="1:21" ht="15.75" thickBot="1">
      <c r="A4" s="138">
        <f>IF(H4="please select",0,1)</f>
        <v>0</v>
      </c>
      <c r="B4" s="150"/>
      <c r="C4" s="297" t="s">
        <v>156</v>
      </c>
      <c r="D4" s="297"/>
      <c r="E4" s="297"/>
      <c r="F4" s="297"/>
      <c r="G4" s="297"/>
      <c r="H4" s="151" t="s">
        <v>67</v>
      </c>
      <c r="I4" s="152" t="str">
        <f>IF(H4="please select","**","")</f>
        <v>**</v>
      </c>
      <c r="J4" s="152"/>
      <c r="K4" s="152"/>
      <c r="O4" s="152" t="str">
        <f>IF(N4="please select","**","")</f>
        <v/>
      </c>
      <c r="P4" s="152"/>
      <c r="Q4" s="149"/>
      <c r="U4" s="138" t="s">
        <v>43</v>
      </c>
    </row>
    <row r="5" spans="1:21">
      <c r="B5" s="148"/>
      <c r="Q5" s="149"/>
      <c r="U5" s="138" t="s">
        <v>44</v>
      </c>
    </row>
    <row r="6" spans="1:21">
      <c r="B6" s="148"/>
      <c r="C6" s="153" t="s">
        <v>157</v>
      </c>
      <c r="Q6" s="149"/>
    </row>
    <row r="7" spans="1:21">
      <c r="B7" s="148"/>
      <c r="N7" s="154" t="s">
        <v>99</v>
      </c>
      <c r="Q7" s="149"/>
    </row>
    <row r="8" spans="1:21" ht="39" thickBot="1">
      <c r="B8" s="148"/>
      <c r="C8" s="298" t="s">
        <v>158</v>
      </c>
      <c r="D8" s="298"/>
      <c r="E8" s="298"/>
      <c r="F8" s="298"/>
      <c r="H8" s="155" t="s">
        <v>159</v>
      </c>
      <c r="J8" s="154" t="s">
        <v>160</v>
      </c>
      <c r="L8" s="154" t="s">
        <v>161</v>
      </c>
      <c r="N8" s="154" t="s">
        <v>76</v>
      </c>
      <c r="P8" s="155" t="s">
        <v>134</v>
      </c>
      <c r="Q8" s="149"/>
      <c r="S8" s="154" t="s">
        <v>137</v>
      </c>
    </row>
    <row r="9" spans="1:21" ht="15">
      <c r="A9" s="138">
        <f>IF(H4="yes",IF(C9="",0,IF(H9=0,0,IF(J9=0,0,IF(L9=0,0,IF(P9="",0,1))))),1)</f>
        <v>1</v>
      </c>
      <c r="B9" s="150"/>
      <c r="C9" s="299"/>
      <c r="D9" s="300"/>
      <c r="E9" s="300"/>
      <c r="F9" s="301"/>
      <c r="G9" s="152" t="str">
        <f t="shared" ref="G9:G27" si="0">IF(A9=0,IF(C9="","**",""),"")</f>
        <v/>
      </c>
      <c r="H9" s="156">
        <v>0</v>
      </c>
      <c r="I9" s="152" t="str">
        <f>IF(A9=0,IF(H9=0,"**",""),"")</f>
        <v/>
      </c>
      <c r="J9" s="156">
        <v>0</v>
      </c>
      <c r="K9" s="152" t="str">
        <f>IF(A9=0,IF(J9=0,"**",""),"")</f>
        <v/>
      </c>
      <c r="L9" s="84">
        <v>0</v>
      </c>
      <c r="M9" s="152" t="str">
        <f>IF(A9=0,IF(L9=0,"**",""),"")</f>
        <v/>
      </c>
      <c r="N9" s="157">
        <f>H9*J9*L9</f>
        <v>0</v>
      </c>
      <c r="O9" s="152"/>
      <c r="P9" s="156" t="s">
        <v>67</v>
      </c>
      <c r="Q9" s="158" t="str">
        <f>IF(A9=0,IF(P9="","**",""),"")</f>
        <v/>
      </c>
      <c r="S9" s="159"/>
    </row>
    <row r="10" spans="1:21" ht="15">
      <c r="A10" s="138">
        <f>IF($H$4="Yes",IF(C10="",IF(H10=0,IF(L10=0,IF(J10=0,IF(P10="",1,0),0),0),0),IF(H10=0,0,IF(L10=0,0,IF(J10=0,0,IF(P10="",0,1))))),1)</f>
        <v>1</v>
      </c>
      <c r="B10" s="150"/>
      <c r="C10" s="291"/>
      <c r="D10" s="292"/>
      <c r="E10" s="292"/>
      <c r="F10" s="293"/>
      <c r="G10" s="152" t="str">
        <f t="shared" si="0"/>
        <v/>
      </c>
      <c r="H10" s="160">
        <v>0</v>
      </c>
      <c r="I10" s="152" t="str">
        <f t="shared" ref="I10:I28" si="1">IF(A10=0,IF(H10=0,"**",""),"")</f>
        <v/>
      </c>
      <c r="J10" s="160">
        <v>0</v>
      </c>
      <c r="K10" s="152" t="str">
        <f t="shared" ref="K10:K28" si="2">IF(A10=0,IF(J10=0,"**",""),"")</f>
        <v/>
      </c>
      <c r="L10" s="88">
        <v>0</v>
      </c>
      <c r="M10" s="152" t="str">
        <f t="shared" ref="M10:M28" si="3">IF(A10=0,IF(L10=0,"**",""),"")</f>
        <v/>
      </c>
      <c r="N10" s="161">
        <f t="shared" ref="N10:N28" si="4">H10*J10*L10</f>
        <v>0</v>
      </c>
      <c r="O10" s="152"/>
      <c r="P10" s="160" t="s">
        <v>67</v>
      </c>
      <c r="Q10" s="158" t="str">
        <f t="shared" ref="Q10:Q28" si="5">IF(A10=0,IF(P10="","**",""),"")</f>
        <v/>
      </c>
      <c r="S10" s="162"/>
    </row>
    <row r="11" spans="1:21" ht="15">
      <c r="A11" s="138">
        <f t="shared" ref="A11:A28" si="6">IF($H$4="Yes",IF(C11="",IF(H11=0,IF(L11=0,IF(J11=0,IF(P11="",1,0),0),0),0),IF(H11=0,0,IF(L11=0,0,IF(J11=0,0,IF(P11="",0,1))))),1)</f>
        <v>1</v>
      </c>
      <c r="B11" s="150"/>
      <c r="C11" s="291"/>
      <c r="D11" s="292"/>
      <c r="E11" s="292"/>
      <c r="F11" s="293"/>
      <c r="G11" s="152" t="str">
        <f t="shared" si="0"/>
        <v/>
      </c>
      <c r="H11" s="160">
        <v>0</v>
      </c>
      <c r="I11" s="152" t="str">
        <f t="shared" si="1"/>
        <v/>
      </c>
      <c r="J11" s="160">
        <v>0</v>
      </c>
      <c r="K11" s="152" t="str">
        <f t="shared" si="2"/>
        <v/>
      </c>
      <c r="L11" s="88">
        <v>0</v>
      </c>
      <c r="M11" s="152" t="str">
        <f t="shared" si="3"/>
        <v/>
      </c>
      <c r="N11" s="161">
        <f t="shared" si="4"/>
        <v>0</v>
      </c>
      <c r="O11" s="152"/>
      <c r="P11" s="160" t="s">
        <v>67</v>
      </c>
      <c r="Q11" s="158" t="str">
        <f t="shared" si="5"/>
        <v/>
      </c>
      <c r="S11" s="162"/>
    </row>
    <row r="12" spans="1:21" ht="15">
      <c r="A12" s="138">
        <f t="shared" si="6"/>
        <v>1</v>
      </c>
      <c r="B12" s="150"/>
      <c r="C12" s="291"/>
      <c r="D12" s="292"/>
      <c r="E12" s="292"/>
      <c r="F12" s="293"/>
      <c r="G12" s="152" t="str">
        <f t="shared" si="0"/>
        <v/>
      </c>
      <c r="H12" s="160">
        <v>0</v>
      </c>
      <c r="I12" s="152" t="str">
        <f t="shared" si="1"/>
        <v/>
      </c>
      <c r="J12" s="160">
        <v>0</v>
      </c>
      <c r="K12" s="152" t="str">
        <f t="shared" si="2"/>
        <v/>
      </c>
      <c r="L12" s="88">
        <v>0</v>
      </c>
      <c r="M12" s="152" t="str">
        <f t="shared" si="3"/>
        <v/>
      </c>
      <c r="N12" s="161">
        <f t="shared" si="4"/>
        <v>0</v>
      </c>
      <c r="O12" s="152"/>
      <c r="P12" s="160" t="s">
        <v>67</v>
      </c>
      <c r="Q12" s="158" t="str">
        <f t="shared" si="5"/>
        <v/>
      </c>
      <c r="S12" s="162"/>
    </row>
    <row r="13" spans="1:21" ht="15">
      <c r="A13" s="138">
        <f t="shared" si="6"/>
        <v>1</v>
      </c>
      <c r="B13" s="150"/>
      <c r="C13" s="291"/>
      <c r="D13" s="292"/>
      <c r="E13" s="292"/>
      <c r="F13" s="293"/>
      <c r="G13" s="152" t="str">
        <f t="shared" si="0"/>
        <v/>
      </c>
      <c r="H13" s="160">
        <v>0</v>
      </c>
      <c r="I13" s="152" t="str">
        <f t="shared" si="1"/>
        <v/>
      </c>
      <c r="J13" s="160">
        <v>0</v>
      </c>
      <c r="K13" s="152" t="str">
        <f t="shared" si="2"/>
        <v/>
      </c>
      <c r="L13" s="88">
        <v>0</v>
      </c>
      <c r="M13" s="152" t="str">
        <f t="shared" si="3"/>
        <v/>
      </c>
      <c r="N13" s="161">
        <f t="shared" si="4"/>
        <v>0</v>
      </c>
      <c r="O13" s="152"/>
      <c r="P13" s="160" t="s">
        <v>67</v>
      </c>
      <c r="Q13" s="158" t="str">
        <f t="shared" si="5"/>
        <v/>
      </c>
      <c r="S13" s="162"/>
    </row>
    <row r="14" spans="1:21" ht="15">
      <c r="A14" s="138">
        <f t="shared" si="6"/>
        <v>1</v>
      </c>
      <c r="B14" s="150"/>
      <c r="C14" s="291"/>
      <c r="D14" s="292"/>
      <c r="E14" s="292"/>
      <c r="F14" s="293"/>
      <c r="G14" s="152" t="str">
        <f t="shared" si="0"/>
        <v/>
      </c>
      <c r="H14" s="160">
        <v>0</v>
      </c>
      <c r="I14" s="152" t="str">
        <f t="shared" si="1"/>
        <v/>
      </c>
      <c r="J14" s="160">
        <v>0</v>
      </c>
      <c r="K14" s="152" t="str">
        <f t="shared" si="2"/>
        <v/>
      </c>
      <c r="L14" s="88">
        <v>0</v>
      </c>
      <c r="M14" s="152" t="str">
        <f t="shared" si="3"/>
        <v/>
      </c>
      <c r="N14" s="161">
        <f t="shared" si="4"/>
        <v>0</v>
      </c>
      <c r="O14" s="152"/>
      <c r="P14" s="160" t="s">
        <v>67</v>
      </c>
      <c r="Q14" s="158" t="str">
        <f t="shared" si="5"/>
        <v/>
      </c>
      <c r="S14" s="162"/>
    </row>
    <row r="15" spans="1:21" ht="15">
      <c r="A15" s="138">
        <f t="shared" si="6"/>
        <v>1</v>
      </c>
      <c r="B15" s="150"/>
      <c r="C15" s="291"/>
      <c r="D15" s="292"/>
      <c r="E15" s="292"/>
      <c r="F15" s="293"/>
      <c r="G15" s="152" t="str">
        <f t="shared" si="0"/>
        <v/>
      </c>
      <c r="H15" s="160">
        <v>0</v>
      </c>
      <c r="I15" s="152" t="str">
        <f t="shared" si="1"/>
        <v/>
      </c>
      <c r="J15" s="160">
        <v>0</v>
      </c>
      <c r="K15" s="152" t="str">
        <f t="shared" si="2"/>
        <v/>
      </c>
      <c r="L15" s="88">
        <v>0</v>
      </c>
      <c r="M15" s="152" t="str">
        <f t="shared" si="3"/>
        <v/>
      </c>
      <c r="N15" s="161">
        <f t="shared" si="4"/>
        <v>0</v>
      </c>
      <c r="O15" s="152"/>
      <c r="P15" s="160" t="s">
        <v>67</v>
      </c>
      <c r="Q15" s="158" t="str">
        <f t="shared" si="5"/>
        <v/>
      </c>
      <c r="S15" s="162"/>
    </row>
    <row r="16" spans="1:21" ht="15">
      <c r="A16" s="138">
        <f t="shared" si="6"/>
        <v>1</v>
      </c>
      <c r="B16" s="150"/>
      <c r="C16" s="291"/>
      <c r="D16" s="292"/>
      <c r="E16" s="292"/>
      <c r="F16" s="293"/>
      <c r="G16" s="152" t="str">
        <f t="shared" si="0"/>
        <v/>
      </c>
      <c r="H16" s="160">
        <v>0</v>
      </c>
      <c r="I16" s="152" t="str">
        <f t="shared" si="1"/>
        <v/>
      </c>
      <c r="J16" s="160">
        <v>0</v>
      </c>
      <c r="K16" s="152" t="str">
        <f t="shared" si="2"/>
        <v/>
      </c>
      <c r="L16" s="88">
        <v>0</v>
      </c>
      <c r="M16" s="152" t="str">
        <f t="shared" si="3"/>
        <v/>
      </c>
      <c r="N16" s="161">
        <f t="shared" si="4"/>
        <v>0</v>
      </c>
      <c r="O16" s="152"/>
      <c r="P16" s="160" t="s">
        <v>67</v>
      </c>
      <c r="Q16" s="158" t="str">
        <f t="shared" si="5"/>
        <v/>
      </c>
      <c r="S16" s="162"/>
    </row>
    <row r="17" spans="1:19" ht="15">
      <c r="A17" s="138">
        <f t="shared" si="6"/>
        <v>1</v>
      </c>
      <c r="B17" s="150"/>
      <c r="C17" s="291"/>
      <c r="D17" s="292"/>
      <c r="E17" s="292"/>
      <c r="F17" s="293"/>
      <c r="G17" s="152" t="str">
        <f t="shared" si="0"/>
        <v/>
      </c>
      <c r="H17" s="160">
        <v>0</v>
      </c>
      <c r="I17" s="152" t="str">
        <f t="shared" si="1"/>
        <v/>
      </c>
      <c r="J17" s="160">
        <v>0</v>
      </c>
      <c r="K17" s="152" t="str">
        <f t="shared" si="2"/>
        <v/>
      </c>
      <c r="L17" s="88">
        <v>0</v>
      </c>
      <c r="M17" s="152" t="str">
        <f t="shared" si="3"/>
        <v/>
      </c>
      <c r="N17" s="161">
        <f t="shared" si="4"/>
        <v>0</v>
      </c>
      <c r="O17" s="152"/>
      <c r="P17" s="160" t="s">
        <v>67</v>
      </c>
      <c r="Q17" s="158" t="str">
        <f t="shared" si="5"/>
        <v/>
      </c>
      <c r="S17" s="162"/>
    </row>
    <row r="18" spans="1:19" ht="15">
      <c r="A18" s="138">
        <f t="shared" si="6"/>
        <v>1</v>
      </c>
      <c r="B18" s="150"/>
      <c r="C18" s="291"/>
      <c r="D18" s="292"/>
      <c r="E18" s="292"/>
      <c r="F18" s="293"/>
      <c r="G18" s="152" t="str">
        <f t="shared" si="0"/>
        <v/>
      </c>
      <c r="H18" s="160">
        <v>0</v>
      </c>
      <c r="I18" s="152" t="str">
        <f t="shared" si="1"/>
        <v/>
      </c>
      <c r="J18" s="160">
        <v>0</v>
      </c>
      <c r="K18" s="152" t="str">
        <f t="shared" si="2"/>
        <v/>
      </c>
      <c r="L18" s="88">
        <v>0</v>
      </c>
      <c r="M18" s="152" t="str">
        <f t="shared" si="3"/>
        <v/>
      </c>
      <c r="N18" s="161">
        <f t="shared" si="4"/>
        <v>0</v>
      </c>
      <c r="O18" s="152"/>
      <c r="P18" s="160" t="s">
        <v>67</v>
      </c>
      <c r="Q18" s="158" t="str">
        <f t="shared" si="5"/>
        <v/>
      </c>
      <c r="S18" s="162"/>
    </row>
    <row r="19" spans="1:19" ht="15">
      <c r="A19" s="138">
        <f t="shared" si="6"/>
        <v>1</v>
      </c>
      <c r="B19" s="150"/>
      <c r="C19" s="291"/>
      <c r="D19" s="292"/>
      <c r="E19" s="292"/>
      <c r="F19" s="293"/>
      <c r="G19" s="152" t="str">
        <f t="shared" si="0"/>
        <v/>
      </c>
      <c r="H19" s="160">
        <v>0</v>
      </c>
      <c r="I19" s="152" t="str">
        <f t="shared" si="1"/>
        <v/>
      </c>
      <c r="J19" s="160">
        <v>0</v>
      </c>
      <c r="K19" s="152" t="str">
        <f t="shared" si="2"/>
        <v/>
      </c>
      <c r="L19" s="88">
        <v>0</v>
      </c>
      <c r="M19" s="152" t="str">
        <f t="shared" si="3"/>
        <v/>
      </c>
      <c r="N19" s="161">
        <f t="shared" si="4"/>
        <v>0</v>
      </c>
      <c r="O19" s="152"/>
      <c r="P19" s="160" t="s">
        <v>67</v>
      </c>
      <c r="Q19" s="158" t="str">
        <f t="shared" si="5"/>
        <v/>
      </c>
      <c r="S19" s="162"/>
    </row>
    <row r="20" spans="1:19" ht="15">
      <c r="A20" s="138">
        <f t="shared" si="6"/>
        <v>1</v>
      </c>
      <c r="B20" s="150"/>
      <c r="C20" s="291"/>
      <c r="D20" s="292"/>
      <c r="E20" s="292"/>
      <c r="F20" s="293"/>
      <c r="G20" s="152" t="str">
        <f t="shared" si="0"/>
        <v/>
      </c>
      <c r="H20" s="160">
        <v>0</v>
      </c>
      <c r="I20" s="152" t="str">
        <f t="shared" si="1"/>
        <v/>
      </c>
      <c r="J20" s="160">
        <v>0</v>
      </c>
      <c r="K20" s="152" t="str">
        <f t="shared" si="2"/>
        <v/>
      </c>
      <c r="L20" s="88">
        <v>0</v>
      </c>
      <c r="M20" s="152" t="str">
        <f t="shared" si="3"/>
        <v/>
      </c>
      <c r="N20" s="161">
        <f t="shared" si="4"/>
        <v>0</v>
      </c>
      <c r="O20" s="152"/>
      <c r="P20" s="160" t="s">
        <v>67</v>
      </c>
      <c r="Q20" s="158" t="str">
        <f t="shared" si="5"/>
        <v/>
      </c>
      <c r="S20" s="162"/>
    </row>
    <row r="21" spans="1:19" ht="15">
      <c r="A21" s="138">
        <f t="shared" si="6"/>
        <v>1</v>
      </c>
      <c r="B21" s="150"/>
      <c r="C21" s="291"/>
      <c r="D21" s="292"/>
      <c r="E21" s="292"/>
      <c r="F21" s="293"/>
      <c r="G21" s="152" t="str">
        <f>IF(A21=0,IF(C21="","**",""),"")</f>
        <v/>
      </c>
      <c r="H21" s="160">
        <v>0</v>
      </c>
      <c r="I21" s="152" t="str">
        <f>IF(A21=0,IF(H21=0,"**",""),"")</f>
        <v/>
      </c>
      <c r="J21" s="160">
        <v>0</v>
      </c>
      <c r="K21" s="152" t="str">
        <f t="shared" si="2"/>
        <v/>
      </c>
      <c r="L21" s="88">
        <v>0</v>
      </c>
      <c r="M21" s="152" t="str">
        <f>IF(A21=0,IF(L21=0,"**",""),"")</f>
        <v/>
      </c>
      <c r="N21" s="161">
        <f t="shared" si="4"/>
        <v>0</v>
      </c>
      <c r="O21" s="152"/>
      <c r="P21" s="160" t="s">
        <v>67</v>
      </c>
      <c r="Q21" s="158" t="str">
        <f t="shared" si="5"/>
        <v/>
      </c>
      <c r="S21" s="162"/>
    </row>
    <row r="22" spans="1:19" ht="15">
      <c r="A22" s="138">
        <f t="shared" si="6"/>
        <v>1</v>
      </c>
      <c r="B22" s="150"/>
      <c r="C22" s="291"/>
      <c r="D22" s="292"/>
      <c r="E22" s="292"/>
      <c r="F22" s="293"/>
      <c r="G22" s="152" t="str">
        <f>IF(A22=0,IF(C22="","**",""),"")</f>
        <v/>
      </c>
      <c r="H22" s="160">
        <v>0</v>
      </c>
      <c r="I22" s="152" t="str">
        <f>IF(A22=0,IF(H22=0,"**",""),"")</f>
        <v/>
      </c>
      <c r="J22" s="160">
        <v>0</v>
      </c>
      <c r="K22" s="152" t="str">
        <f t="shared" si="2"/>
        <v/>
      </c>
      <c r="L22" s="88">
        <v>0</v>
      </c>
      <c r="M22" s="152" t="str">
        <f>IF(A22=0,IF(L22=0,"**",""),"")</f>
        <v/>
      </c>
      <c r="N22" s="161">
        <f t="shared" si="4"/>
        <v>0</v>
      </c>
      <c r="O22" s="152"/>
      <c r="P22" s="160" t="s">
        <v>67</v>
      </c>
      <c r="Q22" s="158" t="str">
        <f t="shared" si="5"/>
        <v/>
      </c>
      <c r="S22" s="162"/>
    </row>
    <row r="23" spans="1:19" ht="15">
      <c r="A23" s="138">
        <f t="shared" si="6"/>
        <v>1</v>
      </c>
      <c r="B23" s="150"/>
      <c r="C23" s="291"/>
      <c r="D23" s="292"/>
      <c r="E23" s="292"/>
      <c r="F23" s="293"/>
      <c r="G23" s="152" t="str">
        <f>IF(A23=0,IF(C23="","**",""),"")</f>
        <v/>
      </c>
      <c r="H23" s="160">
        <v>0</v>
      </c>
      <c r="I23" s="152" t="str">
        <f>IF(A23=0,IF(H23=0,"**",""),"")</f>
        <v/>
      </c>
      <c r="J23" s="160">
        <v>0</v>
      </c>
      <c r="K23" s="152" t="str">
        <f t="shared" si="2"/>
        <v/>
      </c>
      <c r="L23" s="88">
        <v>0</v>
      </c>
      <c r="M23" s="152" t="str">
        <f>IF(A23=0,IF(L23=0,"**",""),"")</f>
        <v/>
      </c>
      <c r="N23" s="161">
        <f t="shared" si="4"/>
        <v>0</v>
      </c>
      <c r="O23" s="152"/>
      <c r="P23" s="160" t="s">
        <v>67</v>
      </c>
      <c r="Q23" s="158" t="str">
        <f t="shared" si="5"/>
        <v/>
      </c>
      <c r="S23" s="162"/>
    </row>
    <row r="24" spans="1:19" ht="15">
      <c r="A24" s="138">
        <f t="shared" si="6"/>
        <v>1</v>
      </c>
      <c r="B24" s="150"/>
      <c r="C24" s="291"/>
      <c r="D24" s="292"/>
      <c r="E24" s="292"/>
      <c r="F24" s="293"/>
      <c r="G24" s="152" t="str">
        <f>IF(A24=0,IF(C24="","**",""),"")</f>
        <v/>
      </c>
      <c r="H24" s="160">
        <v>0</v>
      </c>
      <c r="I24" s="152" t="str">
        <f>IF(A24=0,IF(H24=0,"**",""),"")</f>
        <v/>
      </c>
      <c r="J24" s="160">
        <v>0</v>
      </c>
      <c r="K24" s="152" t="str">
        <f t="shared" si="2"/>
        <v/>
      </c>
      <c r="L24" s="88">
        <v>0</v>
      </c>
      <c r="M24" s="152" t="str">
        <f>IF(A24=0,IF(L24=0,"**",""),"")</f>
        <v/>
      </c>
      <c r="N24" s="161">
        <f t="shared" si="4"/>
        <v>0</v>
      </c>
      <c r="O24" s="152"/>
      <c r="P24" s="160" t="s">
        <v>67</v>
      </c>
      <c r="Q24" s="158" t="str">
        <f t="shared" si="5"/>
        <v/>
      </c>
      <c r="S24" s="162"/>
    </row>
    <row r="25" spans="1:19" ht="15">
      <c r="A25" s="138">
        <f t="shared" si="6"/>
        <v>1</v>
      </c>
      <c r="B25" s="150"/>
      <c r="C25" s="291"/>
      <c r="D25" s="292"/>
      <c r="E25" s="292"/>
      <c r="F25" s="293"/>
      <c r="G25" s="152" t="str">
        <f>IF(A25=0,IF(C25="","**",""),"")</f>
        <v/>
      </c>
      <c r="H25" s="160">
        <v>0</v>
      </c>
      <c r="I25" s="152" t="str">
        <f>IF(A25=0,IF(H25=0,"**",""),"")</f>
        <v/>
      </c>
      <c r="J25" s="160">
        <v>0</v>
      </c>
      <c r="K25" s="152" t="str">
        <f t="shared" si="2"/>
        <v/>
      </c>
      <c r="L25" s="88">
        <v>0</v>
      </c>
      <c r="M25" s="152" t="str">
        <f>IF(A25=0,IF(L25=0,"**",""),"")</f>
        <v/>
      </c>
      <c r="N25" s="161">
        <f t="shared" si="4"/>
        <v>0</v>
      </c>
      <c r="O25" s="152"/>
      <c r="P25" s="160" t="s">
        <v>67</v>
      </c>
      <c r="Q25" s="158" t="str">
        <f t="shared" si="5"/>
        <v/>
      </c>
      <c r="S25" s="162"/>
    </row>
    <row r="26" spans="1:19" ht="15">
      <c r="A26" s="138">
        <f t="shared" si="6"/>
        <v>1</v>
      </c>
      <c r="B26" s="150"/>
      <c r="C26" s="291"/>
      <c r="D26" s="292"/>
      <c r="E26" s="292"/>
      <c r="F26" s="293"/>
      <c r="G26" s="152" t="str">
        <f t="shared" si="0"/>
        <v/>
      </c>
      <c r="H26" s="160">
        <v>0</v>
      </c>
      <c r="I26" s="152" t="str">
        <f t="shared" si="1"/>
        <v/>
      </c>
      <c r="J26" s="160">
        <v>0</v>
      </c>
      <c r="K26" s="152" t="str">
        <f t="shared" si="2"/>
        <v/>
      </c>
      <c r="L26" s="88">
        <v>0</v>
      </c>
      <c r="M26" s="152" t="str">
        <f t="shared" si="3"/>
        <v/>
      </c>
      <c r="N26" s="161">
        <f t="shared" si="4"/>
        <v>0</v>
      </c>
      <c r="O26" s="152"/>
      <c r="P26" s="160" t="s">
        <v>67</v>
      </c>
      <c r="Q26" s="158" t="str">
        <f t="shared" si="5"/>
        <v/>
      </c>
      <c r="S26" s="162"/>
    </row>
    <row r="27" spans="1:19" ht="15">
      <c r="A27" s="138">
        <f t="shared" si="6"/>
        <v>1</v>
      </c>
      <c r="B27" s="150"/>
      <c r="C27" s="291"/>
      <c r="D27" s="292"/>
      <c r="E27" s="292"/>
      <c r="F27" s="293"/>
      <c r="G27" s="152" t="str">
        <f t="shared" si="0"/>
        <v/>
      </c>
      <c r="H27" s="160">
        <v>0</v>
      </c>
      <c r="I27" s="152" t="str">
        <f t="shared" si="1"/>
        <v/>
      </c>
      <c r="J27" s="160">
        <v>0</v>
      </c>
      <c r="K27" s="152" t="str">
        <f t="shared" si="2"/>
        <v/>
      </c>
      <c r="L27" s="88">
        <v>0</v>
      </c>
      <c r="M27" s="152" t="str">
        <f t="shared" si="3"/>
        <v/>
      </c>
      <c r="N27" s="161">
        <f t="shared" si="4"/>
        <v>0</v>
      </c>
      <c r="O27" s="152"/>
      <c r="P27" s="160" t="s">
        <v>67</v>
      </c>
      <c r="Q27" s="158" t="str">
        <f t="shared" si="5"/>
        <v/>
      </c>
      <c r="S27" s="162"/>
    </row>
    <row r="28" spans="1:19" ht="15.75" thickBot="1">
      <c r="A28" s="138">
        <f t="shared" si="6"/>
        <v>1</v>
      </c>
      <c r="B28" s="150"/>
      <c r="C28" s="294"/>
      <c r="D28" s="295"/>
      <c r="E28" s="295"/>
      <c r="F28" s="296"/>
      <c r="G28" s="152" t="str">
        <f>IF(A28=0,IF(C28="","**",""),"")</f>
        <v/>
      </c>
      <c r="H28" s="163">
        <v>0</v>
      </c>
      <c r="I28" s="152" t="str">
        <f t="shared" si="1"/>
        <v/>
      </c>
      <c r="J28" s="163">
        <v>0</v>
      </c>
      <c r="K28" s="152" t="str">
        <f t="shared" si="2"/>
        <v/>
      </c>
      <c r="L28" s="86">
        <v>0</v>
      </c>
      <c r="M28" s="152" t="str">
        <f t="shared" si="3"/>
        <v/>
      </c>
      <c r="N28" s="164">
        <f t="shared" si="4"/>
        <v>0</v>
      </c>
      <c r="O28" s="152"/>
      <c r="P28" s="163" t="s">
        <v>67</v>
      </c>
      <c r="Q28" s="158" t="str">
        <f t="shared" si="5"/>
        <v/>
      </c>
      <c r="S28" s="165"/>
    </row>
    <row r="29" spans="1:19" ht="13.5" thickBot="1">
      <c r="B29" s="148"/>
      <c r="Q29" s="149"/>
    </row>
    <row r="30" spans="1:19" ht="16.5" thickBot="1">
      <c r="B30" s="148"/>
      <c r="M30" s="166" t="s">
        <v>162</v>
      </c>
      <c r="N30" s="111">
        <f>SUM(N9:N29)</f>
        <v>0</v>
      </c>
      <c r="Q30" s="149"/>
    </row>
    <row r="31" spans="1:19" ht="13.5" thickBot="1">
      <c r="B31" s="167"/>
      <c r="C31" s="168"/>
      <c r="D31" s="168"/>
      <c r="E31" s="168"/>
      <c r="F31" s="168"/>
      <c r="G31" s="168"/>
      <c r="H31" s="168"/>
      <c r="I31" s="168"/>
      <c r="J31" s="168"/>
      <c r="K31" s="168"/>
      <c r="L31" s="168"/>
      <c r="M31" s="168"/>
      <c r="N31" s="168"/>
      <c r="O31" s="168"/>
      <c r="P31" s="168"/>
      <c r="Q31" s="169"/>
    </row>
    <row r="32" spans="1:19" ht="13.5" thickTop="1"/>
  </sheetData>
  <sheetProtection algorithmName="SHA-512" hashValue="6/cR7Q6ZtZqdzbnkP8jmuN2GY9YBifI+bktyBEk1Nl3Ui3rpJCOmUbMv6TmsODx9VoTBT/g7XOVNgOro2JMMlg==" saltValue="UIHreZjTmctrEPMcZKhICg==" spinCount="100000" sheet="1" selectLockedCells="1"/>
  <mergeCells count="22">
    <mergeCell ref="C18:F18"/>
    <mergeCell ref="C4:G4"/>
    <mergeCell ref="C8:F8"/>
    <mergeCell ref="C9:F9"/>
    <mergeCell ref="C10:F10"/>
    <mergeCell ref="C11:F11"/>
    <mergeCell ref="C12:F12"/>
    <mergeCell ref="C13:F13"/>
    <mergeCell ref="C14:F14"/>
    <mergeCell ref="C15:F15"/>
    <mergeCell ref="C16:F16"/>
    <mergeCell ref="C17:F17"/>
    <mergeCell ref="C25:F25"/>
    <mergeCell ref="C26:F26"/>
    <mergeCell ref="C27:F27"/>
    <mergeCell ref="C28:F28"/>
    <mergeCell ref="C19:F19"/>
    <mergeCell ref="C20:F20"/>
    <mergeCell ref="C21:F21"/>
    <mergeCell ref="C22:F22"/>
    <mergeCell ref="C23:F23"/>
    <mergeCell ref="C24:F24"/>
  </mergeCells>
  <conditionalFormatting sqref="H2 M2">
    <cfRule type="cellIs" dxfId="15" priority="1" stopIfTrue="1" operator="equal">
      <formula>"Complete"</formula>
    </cfRule>
    <cfRule type="cellIs" dxfId="14" priority="2" stopIfTrue="1" operator="equal">
      <formula>"Incomplete"</formula>
    </cfRule>
  </conditionalFormatting>
  <dataValidations count="1">
    <dataValidation allowBlank="1" showErrorMessage="1" sqref="P29:P1048576 H5:H1048576 H1:H3 I1:O1048576 A1:G1048576 P1:P8 Q1:XFD1048576" xr:uid="{C01BB7E2-6C68-4A42-80A6-3857F5508678}"/>
  </dataValidations>
  <pageMargins left="0.75" right="0.75" top="1" bottom="1" header="0.5" footer="0.5"/>
  <pageSetup paperSize="9" scale="89"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4DDB77ED-DCC6-4DA6-A564-D5DB21C71002}">
          <x14:formula1>
            <xm:f>Lists!$A$1:$A$2</xm:f>
          </x14:formula1>
          <xm:sqref>H4</xm:sqref>
        </x14:dataValidation>
        <x14:dataValidation type="list" allowBlank="1" showInputMessage="1" showErrorMessage="1" xr:uid="{BAAEA4DE-0D25-48B7-9768-C477983B8EBE}">
          <x14:formula1>
            <xm:f>Lists!$D$1:$D$2</xm:f>
          </x14:formula1>
          <xm:sqref>P9:P28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55"/>
  <sheetViews>
    <sheetView workbookViewId="0">
      <pane ySplit="2" topLeftCell="A3" activePane="bottomLeft" state="frozen"/>
      <selection activeCell="C2" sqref="C2"/>
      <selection pane="bottomLeft" activeCell="H4" sqref="H4"/>
    </sheetView>
  </sheetViews>
  <sheetFormatPr defaultColWidth="9.140625" defaultRowHeight="12.75" outlineLevelCol="1"/>
  <cols>
    <col min="1" max="1" width="3.42578125" style="10" customWidth="1"/>
    <col min="2" max="2" width="3.42578125" style="3" customWidth="1"/>
    <col min="3" max="3" width="5.7109375" style="3" customWidth="1"/>
    <col min="4" max="4" width="18.7109375" style="3" customWidth="1"/>
    <col min="5" max="5" width="17.7109375" style="3" customWidth="1"/>
    <col min="6" max="6" width="17.28515625" style="3" customWidth="1"/>
    <col min="7" max="7" width="3.5703125" style="3" customWidth="1"/>
    <col min="8" max="8" width="12.85546875" style="3" customWidth="1"/>
    <col min="9" max="9" width="9.140625" style="3"/>
    <col min="10" max="10" width="12.42578125" style="3" customWidth="1"/>
    <col min="11" max="11" width="6.28515625" style="3" customWidth="1"/>
    <col min="12" max="12" width="12.85546875" style="3" customWidth="1"/>
    <col min="13" max="13" width="4.42578125" style="3" customWidth="1"/>
    <col min="14" max="14" width="15.7109375" style="3" customWidth="1"/>
    <col min="15" max="15" width="4.42578125" style="3" customWidth="1"/>
    <col min="16" max="16" width="18.28515625" style="3" customWidth="1"/>
    <col min="17" max="17" width="4.42578125" style="3" customWidth="1"/>
    <col min="18" max="18" width="15.7109375" style="3" customWidth="1"/>
    <col min="19" max="19" width="3.7109375" style="3" customWidth="1"/>
    <col min="20" max="20" width="3.42578125" style="10" customWidth="1"/>
    <col min="21" max="29" width="6.28515625" style="3" hidden="1" customWidth="1" outlineLevel="1"/>
    <col min="30" max="30" width="9.140625" style="3" collapsed="1"/>
    <col min="31" max="16384" width="9.140625" style="3"/>
  </cols>
  <sheetData>
    <row r="1" spans="1:29" ht="15.75" customHeight="1" thickBot="1">
      <c r="C1" s="30" t="str">
        <f>'Form Status'!C1</f>
        <v>NGen Strategic Supply Workbook v9</v>
      </c>
      <c r="R1" s="134" t="str">
        <f>'Form Status'!R1</f>
        <v>Company Confidential</v>
      </c>
    </row>
    <row r="2" spans="1:29" ht="30" customHeight="1" thickTop="1">
      <c r="A2" s="10">
        <f>IF(SUM(A4:A54)=11,1,0)</f>
        <v>0</v>
      </c>
      <c r="B2" s="62"/>
      <c r="C2" s="52" t="s">
        <v>103</v>
      </c>
      <c r="D2" s="52"/>
      <c r="E2" s="63"/>
      <c r="F2" s="63"/>
      <c r="G2" s="63"/>
      <c r="H2" s="63"/>
      <c r="I2" s="64" t="s">
        <v>66</v>
      </c>
      <c r="J2" s="65" t="str">
        <f>IF(A2=1,"Complete","Incomplete")</f>
        <v>Incomplete</v>
      </c>
      <c r="K2" s="63"/>
      <c r="L2" s="64" t="s">
        <v>59</v>
      </c>
      <c r="M2" s="65" t="str">
        <f>'Form Status'!F42</f>
        <v>Incomplete</v>
      </c>
      <c r="N2" s="63"/>
      <c r="O2" s="65"/>
      <c r="P2" s="65"/>
      <c r="Q2" s="65"/>
      <c r="R2" s="63"/>
      <c r="S2" s="66"/>
    </row>
    <row r="3" spans="1:29" ht="13.5" thickBot="1">
      <c r="B3" s="40"/>
      <c r="S3" s="41"/>
      <c r="T3" s="10" t="s">
        <v>67</v>
      </c>
    </row>
    <row r="4" spans="1:29" ht="15.75" thickBot="1">
      <c r="A4" s="10">
        <f>IF(H4="please select",0,1)</f>
        <v>0</v>
      </c>
      <c r="B4" s="67"/>
      <c r="C4" s="113" t="s">
        <v>104</v>
      </c>
      <c r="H4" s="61" t="s">
        <v>67</v>
      </c>
      <c r="I4" s="16" t="str">
        <f>IF(H4="please select","**","")</f>
        <v>**</v>
      </c>
      <c r="S4" s="41"/>
      <c r="T4" s="10" t="s">
        <v>43</v>
      </c>
    </row>
    <row r="5" spans="1:29">
      <c r="B5" s="40"/>
      <c r="S5" s="41"/>
      <c r="T5" s="10" t="s">
        <v>44</v>
      </c>
    </row>
    <row r="6" spans="1:29">
      <c r="B6" s="40"/>
      <c r="C6" s="4" t="s">
        <v>117</v>
      </c>
      <c r="S6" s="41"/>
    </row>
    <row r="7" spans="1:29" ht="13.5" customHeight="1">
      <c r="B7" s="40"/>
      <c r="C7" s="4"/>
      <c r="S7" s="41"/>
    </row>
    <row r="8" spans="1:29">
      <c r="B8" s="40"/>
      <c r="C8" s="4" t="s">
        <v>148</v>
      </c>
      <c r="S8" s="41"/>
    </row>
    <row r="9" spans="1:29">
      <c r="B9" s="40"/>
      <c r="C9" s="4"/>
      <c r="S9" s="41"/>
    </row>
    <row r="10" spans="1:29">
      <c r="B10" s="40"/>
      <c r="C10" s="4" t="s">
        <v>149</v>
      </c>
      <c r="S10" s="41"/>
    </row>
    <row r="11" spans="1:29">
      <c r="B11" s="40"/>
      <c r="D11" s="4"/>
      <c r="N11" s="9" t="s">
        <v>105</v>
      </c>
      <c r="P11" s="182" t="s">
        <v>177</v>
      </c>
      <c r="R11" s="124" t="s">
        <v>130</v>
      </c>
      <c r="S11" s="41"/>
    </row>
    <row r="12" spans="1:29" ht="13.5" thickBot="1">
      <c r="B12" s="40"/>
      <c r="D12" s="321" t="s">
        <v>179</v>
      </c>
      <c r="E12" s="321"/>
      <c r="F12" s="321"/>
      <c r="H12" s="272" t="s">
        <v>194</v>
      </c>
      <c r="I12" s="272"/>
      <c r="J12" s="272"/>
      <c r="K12" s="272"/>
      <c r="L12" s="272"/>
      <c r="N12" s="9" t="s">
        <v>86</v>
      </c>
      <c r="P12" s="182" t="s">
        <v>178</v>
      </c>
      <c r="R12" s="124" t="s">
        <v>131</v>
      </c>
      <c r="S12" s="41"/>
      <c r="U12" s="261" t="s">
        <v>137</v>
      </c>
      <c r="V12" s="257"/>
      <c r="W12" s="257"/>
      <c r="X12" s="257"/>
      <c r="Y12" s="257"/>
      <c r="Z12" s="257"/>
      <c r="AA12" s="257"/>
      <c r="AB12" s="257"/>
      <c r="AC12" s="257"/>
    </row>
    <row r="13" spans="1:29" ht="12.75" customHeight="1" thickBot="1">
      <c r="A13" s="10">
        <f>IF(H4="yes",IF(D13="",0,IF(N13=0,0,IF(R13="",0,1))),1)</f>
        <v>1</v>
      </c>
      <c r="B13" s="40"/>
      <c r="C13" s="302">
        <v>1</v>
      </c>
      <c r="D13" s="303"/>
      <c r="E13" s="304"/>
      <c r="F13" s="305"/>
      <c r="G13" s="186"/>
      <c r="H13" s="312"/>
      <c r="I13" s="313"/>
      <c r="J13" s="313"/>
      <c r="K13" s="313"/>
      <c r="L13" s="314"/>
      <c r="M13" s="16" t="str">
        <f>IF(A13=0,IF(D13="","**",""),"")</f>
        <v/>
      </c>
      <c r="N13" s="92">
        <v>0</v>
      </c>
      <c r="O13" s="16" t="str">
        <f>IF(A13=0,IF(N13=0,"**",""),"")</f>
        <v/>
      </c>
      <c r="P13" s="61" t="s">
        <v>67</v>
      </c>
      <c r="Q13" s="16"/>
      <c r="R13" s="61" t="s">
        <v>67</v>
      </c>
      <c r="S13" s="77" t="str">
        <f>IF(A13=0,IF(R13="","**",""),"")</f>
        <v/>
      </c>
      <c r="U13" s="258"/>
      <c r="V13" s="322"/>
      <c r="W13" s="322"/>
      <c r="X13" s="322"/>
      <c r="Y13" s="322"/>
      <c r="Z13" s="322"/>
      <c r="AA13" s="322"/>
      <c r="AB13" s="322"/>
      <c r="AC13" s="323"/>
    </row>
    <row r="14" spans="1:29">
      <c r="B14" s="67"/>
      <c r="C14" s="302"/>
      <c r="D14" s="306"/>
      <c r="E14" s="307"/>
      <c r="F14" s="308"/>
      <c r="G14" s="186"/>
      <c r="H14" s="315"/>
      <c r="I14" s="316"/>
      <c r="J14" s="316"/>
      <c r="K14" s="316"/>
      <c r="L14" s="317"/>
      <c r="S14" s="41"/>
      <c r="U14" s="324"/>
      <c r="V14" s="325"/>
      <c r="W14" s="325"/>
      <c r="X14" s="325"/>
      <c r="Y14" s="325"/>
      <c r="Z14" s="325"/>
      <c r="AA14" s="325"/>
      <c r="AB14" s="325"/>
      <c r="AC14" s="326"/>
    </row>
    <row r="15" spans="1:29" ht="13.5" thickBot="1">
      <c r="B15" s="67"/>
      <c r="C15" s="302"/>
      <c r="D15" s="309"/>
      <c r="E15" s="310"/>
      <c r="F15" s="311"/>
      <c r="G15" s="186"/>
      <c r="H15" s="318"/>
      <c r="I15" s="319"/>
      <c r="J15" s="319"/>
      <c r="K15" s="319"/>
      <c r="L15" s="320"/>
      <c r="S15" s="41"/>
      <c r="U15" s="327"/>
      <c r="V15" s="328"/>
      <c r="W15" s="328"/>
      <c r="X15" s="328"/>
      <c r="Y15" s="328"/>
      <c r="Z15" s="328"/>
      <c r="AA15" s="328"/>
      <c r="AB15" s="328"/>
      <c r="AC15" s="329"/>
    </row>
    <row r="16" spans="1:29" ht="6.75" customHeight="1" thickBot="1">
      <c r="B16" s="67"/>
      <c r="C16" s="118"/>
      <c r="D16" s="22"/>
      <c r="E16" s="22"/>
      <c r="F16" s="22"/>
      <c r="G16" s="22"/>
      <c r="H16" s="22"/>
      <c r="I16" s="22"/>
      <c r="J16" s="22"/>
      <c r="K16" s="22"/>
      <c r="L16" s="22"/>
      <c r="S16" s="41"/>
      <c r="U16" s="22"/>
      <c r="V16" s="22"/>
      <c r="W16" s="22"/>
      <c r="X16" s="22"/>
      <c r="Y16" s="22"/>
      <c r="Z16" s="22"/>
      <c r="AA16" s="22"/>
      <c r="AB16" s="22"/>
      <c r="AC16" s="22"/>
    </row>
    <row r="17" spans="1:29" ht="12.75" customHeight="1" thickBot="1">
      <c r="A17" s="10">
        <f>IF($H$4="Yes",IF(D17="",IF(N17=0,IF(R17="please select",1,0),0),IF(N17=0,0,IF(R17="please select",0,1))),1)</f>
        <v>1</v>
      </c>
      <c r="B17" s="67"/>
      <c r="C17" s="302">
        <v>2</v>
      </c>
      <c r="D17" s="303"/>
      <c r="E17" s="304"/>
      <c r="F17" s="305"/>
      <c r="G17" s="186"/>
      <c r="H17" s="312"/>
      <c r="I17" s="313"/>
      <c r="J17" s="313"/>
      <c r="K17" s="313"/>
      <c r="L17" s="314"/>
      <c r="M17" s="16" t="str">
        <f>IF(A17=0,IF(D17="","**",""),"")</f>
        <v/>
      </c>
      <c r="N17" s="92">
        <v>0</v>
      </c>
      <c r="O17" s="16" t="str">
        <f>IF(A17=0,IF(N17=0,"**",""),"")</f>
        <v/>
      </c>
      <c r="P17" s="61" t="s">
        <v>67</v>
      </c>
      <c r="Q17" s="16"/>
      <c r="R17" s="61" t="s">
        <v>67</v>
      </c>
      <c r="S17" s="77" t="str">
        <f>IF(A17=0,IF(R17="","**",""),"")</f>
        <v/>
      </c>
      <c r="U17" s="241"/>
      <c r="V17" s="242"/>
      <c r="W17" s="242"/>
      <c r="X17" s="242"/>
      <c r="Y17" s="242"/>
      <c r="Z17" s="242"/>
      <c r="AA17" s="242"/>
      <c r="AB17" s="242"/>
      <c r="AC17" s="243"/>
    </row>
    <row r="18" spans="1:29">
      <c r="B18" s="67"/>
      <c r="C18" s="302"/>
      <c r="D18" s="306"/>
      <c r="E18" s="307"/>
      <c r="F18" s="308"/>
      <c r="G18" s="186"/>
      <c r="H18" s="315"/>
      <c r="I18" s="316"/>
      <c r="J18" s="316"/>
      <c r="K18" s="316"/>
      <c r="L18" s="317"/>
      <c r="S18" s="41"/>
      <c r="U18" s="244"/>
      <c r="V18" s="330"/>
      <c r="W18" s="330"/>
      <c r="X18" s="330"/>
      <c r="Y18" s="330"/>
      <c r="Z18" s="330"/>
      <c r="AA18" s="330"/>
      <c r="AB18" s="330"/>
      <c r="AC18" s="246"/>
    </row>
    <row r="19" spans="1:29" ht="13.5" thickBot="1">
      <c r="B19" s="67"/>
      <c r="C19" s="302"/>
      <c r="D19" s="309"/>
      <c r="E19" s="310"/>
      <c r="F19" s="311"/>
      <c r="G19" s="186"/>
      <c r="H19" s="318"/>
      <c r="I19" s="319"/>
      <c r="J19" s="319"/>
      <c r="K19" s="319"/>
      <c r="L19" s="320"/>
      <c r="S19" s="41"/>
      <c r="U19" s="247"/>
      <c r="V19" s="248"/>
      <c r="W19" s="248"/>
      <c r="X19" s="248"/>
      <c r="Y19" s="248"/>
      <c r="Z19" s="248"/>
      <c r="AA19" s="248"/>
      <c r="AB19" s="248"/>
      <c r="AC19" s="249"/>
    </row>
    <row r="20" spans="1:29" ht="6.75" customHeight="1" thickBot="1">
      <c r="B20" s="67"/>
      <c r="C20" s="118"/>
      <c r="D20" s="22"/>
      <c r="E20" s="22"/>
      <c r="F20" s="22"/>
      <c r="G20" s="22"/>
      <c r="H20" s="22"/>
      <c r="I20" s="22"/>
      <c r="J20" s="22"/>
      <c r="K20" s="22"/>
      <c r="L20" s="22"/>
      <c r="S20" s="41"/>
      <c r="U20" s="22"/>
      <c r="V20" s="22"/>
      <c r="W20" s="22"/>
      <c r="X20" s="22"/>
      <c r="Y20" s="22"/>
      <c r="Z20" s="22"/>
      <c r="AA20" s="22"/>
      <c r="AB20" s="22"/>
      <c r="AC20" s="22"/>
    </row>
    <row r="21" spans="1:29" ht="12.75" customHeight="1" thickBot="1">
      <c r="A21" s="10">
        <f>IF($H$4="Yes",IF(D21="",IF(N21=0,IF(R21="please select",1,0),0),IF(N21=0,0,IF(R21="please select",0,1))),1)</f>
        <v>1</v>
      </c>
      <c r="B21" s="67"/>
      <c r="C21" s="302">
        <v>3</v>
      </c>
      <c r="D21" s="303"/>
      <c r="E21" s="304"/>
      <c r="F21" s="305"/>
      <c r="G21" s="186"/>
      <c r="H21" s="312"/>
      <c r="I21" s="313"/>
      <c r="J21" s="313"/>
      <c r="K21" s="313"/>
      <c r="L21" s="314"/>
      <c r="M21" s="16" t="str">
        <f>IF(A21=0,IF(D21="","**",""),"")</f>
        <v/>
      </c>
      <c r="N21" s="92">
        <v>0</v>
      </c>
      <c r="O21" s="16" t="str">
        <f>IF(A21=0,IF(N21=0,"**",""),"")</f>
        <v/>
      </c>
      <c r="P21" s="61" t="s">
        <v>67</v>
      </c>
      <c r="Q21" s="16"/>
      <c r="R21" s="61" t="s">
        <v>67</v>
      </c>
      <c r="S21" s="77" t="str">
        <f>IF(A21=0,IF(R21="","**",""),"")</f>
        <v/>
      </c>
      <c r="U21" s="241"/>
      <c r="V21" s="242"/>
      <c r="W21" s="242"/>
      <c r="X21" s="242"/>
      <c r="Y21" s="242"/>
      <c r="Z21" s="242"/>
      <c r="AA21" s="242"/>
      <c r="AB21" s="242"/>
      <c r="AC21" s="243"/>
    </row>
    <row r="22" spans="1:29">
      <c r="B22" s="67"/>
      <c r="C22" s="302"/>
      <c r="D22" s="306"/>
      <c r="E22" s="307"/>
      <c r="F22" s="308"/>
      <c r="G22" s="186"/>
      <c r="H22" s="315"/>
      <c r="I22" s="316"/>
      <c r="J22" s="316"/>
      <c r="K22" s="316"/>
      <c r="L22" s="317"/>
      <c r="S22" s="41"/>
      <c r="U22" s="244"/>
      <c r="V22" s="330"/>
      <c r="W22" s="330"/>
      <c r="X22" s="330"/>
      <c r="Y22" s="330"/>
      <c r="Z22" s="330"/>
      <c r="AA22" s="330"/>
      <c r="AB22" s="330"/>
      <c r="AC22" s="246"/>
    </row>
    <row r="23" spans="1:29" ht="13.5" thickBot="1">
      <c r="B23" s="67"/>
      <c r="C23" s="302"/>
      <c r="D23" s="309"/>
      <c r="E23" s="310"/>
      <c r="F23" s="311"/>
      <c r="G23" s="186"/>
      <c r="H23" s="318"/>
      <c r="I23" s="319"/>
      <c r="J23" s="319"/>
      <c r="K23" s="319"/>
      <c r="L23" s="320"/>
      <c r="S23" s="41"/>
      <c r="U23" s="247"/>
      <c r="V23" s="248"/>
      <c r="W23" s="248"/>
      <c r="X23" s="248"/>
      <c r="Y23" s="248"/>
      <c r="Z23" s="248"/>
      <c r="AA23" s="248"/>
      <c r="AB23" s="248"/>
      <c r="AC23" s="249"/>
    </row>
    <row r="24" spans="1:29" ht="6.75" customHeight="1" thickBot="1">
      <c r="B24" s="67"/>
      <c r="C24" s="118"/>
      <c r="D24" s="22"/>
      <c r="E24" s="22"/>
      <c r="F24" s="22"/>
      <c r="G24" s="22"/>
      <c r="H24" s="22"/>
      <c r="I24" s="22"/>
      <c r="J24" s="22"/>
      <c r="K24" s="22"/>
      <c r="L24" s="22"/>
      <c r="S24" s="41"/>
      <c r="U24" s="22"/>
      <c r="V24" s="22"/>
      <c r="W24" s="22"/>
      <c r="X24" s="22"/>
      <c r="Y24" s="22"/>
      <c r="Z24" s="22"/>
      <c r="AA24" s="22"/>
      <c r="AB24" s="22"/>
      <c r="AC24" s="22"/>
    </row>
    <row r="25" spans="1:29" ht="12.75" customHeight="1" thickBot="1">
      <c r="A25" s="10">
        <f>IF($H$4="Yes",IF(D25="",IF(N25=0,IF(R25="please select",1,0),0),IF(N25=0,0,IF(R25="please select",0,1))),1)</f>
        <v>1</v>
      </c>
      <c r="B25" s="67"/>
      <c r="C25" s="302">
        <v>4</v>
      </c>
      <c r="D25" s="303"/>
      <c r="E25" s="304"/>
      <c r="F25" s="305"/>
      <c r="G25" s="186"/>
      <c r="H25" s="312"/>
      <c r="I25" s="313"/>
      <c r="J25" s="313"/>
      <c r="K25" s="313"/>
      <c r="L25" s="314"/>
      <c r="M25" s="16" t="str">
        <f>IF(A25=0,IF(D25="","**",""),"")</f>
        <v/>
      </c>
      <c r="N25" s="92">
        <v>0</v>
      </c>
      <c r="O25" s="16" t="str">
        <f>IF(A25=0,IF(N25=0,"**",""),"")</f>
        <v/>
      </c>
      <c r="P25" s="61" t="s">
        <v>67</v>
      </c>
      <c r="Q25" s="16"/>
      <c r="R25" s="61" t="s">
        <v>67</v>
      </c>
      <c r="S25" s="77" t="str">
        <f>IF(A25=0,IF(R25="","**",""),"")</f>
        <v/>
      </c>
      <c r="U25" s="241"/>
      <c r="V25" s="242"/>
      <c r="W25" s="242"/>
      <c r="X25" s="242"/>
      <c r="Y25" s="242"/>
      <c r="Z25" s="242"/>
      <c r="AA25" s="242"/>
      <c r="AB25" s="242"/>
      <c r="AC25" s="243"/>
    </row>
    <row r="26" spans="1:29">
      <c r="B26" s="67"/>
      <c r="C26" s="302"/>
      <c r="D26" s="306"/>
      <c r="E26" s="307"/>
      <c r="F26" s="308"/>
      <c r="G26" s="186"/>
      <c r="H26" s="315"/>
      <c r="I26" s="316"/>
      <c r="J26" s="316"/>
      <c r="K26" s="316"/>
      <c r="L26" s="317"/>
      <c r="S26" s="41"/>
      <c r="U26" s="244"/>
      <c r="V26" s="330"/>
      <c r="W26" s="330"/>
      <c r="X26" s="330"/>
      <c r="Y26" s="330"/>
      <c r="Z26" s="330"/>
      <c r="AA26" s="330"/>
      <c r="AB26" s="330"/>
      <c r="AC26" s="246"/>
    </row>
    <row r="27" spans="1:29" ht="13.5" thickBot="1">
      <c r="B27" s="67"/>
      <c r="C27" s="302"/>
      <c r="D27" s="309"/>
      <c r="E27" s="310"/>
      <c r="F27" s="311"/>
      <c r="G27" s="186"/>
      <c r="H27" s="318"/>
      <c r="I27" s="319"/>
      <c r="J27" s="319"/>
      <c r="K27" s="319"/>
      <c r="L27" s="320"/>
      <c r="S27" s="41"/>
      <c r="U27" s="247"/>
      <c r="V27" s="248"/>
      <c r="W27" s="248"/>
      <c r="X27" s="248"/>
      <c r="Y27" s="248"/>
      <c r="Z27" s="248"/>
      <c r="AA27" s="248"/>
      <c r="AB27" s="248"/>
      <c r="AC27" s="249"/>
    </row>
    <row r="28" spans="1:29" ht="6.75" customHeight="1" thickBot="1">
      <c r="B28" s="67"/>
      <c r="C28" s="118"/>
      <c r="D28" s="22"/>
      <c r="E28" s="22"/>
      <c r="F28" s="22"/>
      <c r="G28" s="22"/>
      <c r="H28" s="22"/>
      <c r="I28" s="22"/>
      <c r="J28" s="22"/>
      <c r="K28" s="22"/>
      <c r="L28" s="22"/>
      <c r="S28" s="41"/>
      <c r="U28" s="22"/>
      <c r="V28" s="22"/>
      <c r="W28" s="22"/>
      <c r="X28" s="22"/>
      <c r="Y28" s="22"/>
      <c r="Z28" s="22"/>
      <c r="AA28" s="22"/>
      <c r="AB28" s="22"/>
      <c r="AC28" s="22"/>
    </row>
    <row r="29" spans="1:29" ht="12.75" customHeight="1" thickBot="1">
      <c r="A29" s="10">
        <f>IF($H$4="Yes",IF(D29="",IF(N29=0,IF(R29="please select",1,0),0),IF(N29=0,0,IF(R29="please select",0,1))),1)</f>
        <v>1</v>
      </c>
      <c r="B29" s="67"/>
      <c r="C29" s="302">
        <v>5</v>
      </c>
      <c r="D29" s="303"/>
      <c r="E29" s="304"/>
      <c r="F29" s="305"/>
      <c r="G29" s="186"/>
      <c r="H29" s="312"/>
      <c r="I29" s="313"/>
      <c r="J29" s="313"/>
      <c r="K29" s="313"/>
      <c r="L29" s="314"/>
      <c r="M29" s="16" t="str">
        <f>IF(A29=0,IF(D29="","**",""),"")</f>
        <v/>
      </c>
      <c r="N29" s="92">
        <v>0</v>
      </c>
      <c r="O29" s="16" t="str">
        <f>IF(A29=0,IF(N29=0,"**",""),"")</f>
        <v/>
      </c>
      <c r="P29" s="61" t="s">
        <v>67</v>
      </c>
      <c r="Q29" s="16"/>
      <c r="R29" s="61" t="s">
        <v>67</v>
      </c>
      <c r="S29" s="77" t="str">
        <f>IF(A29=0,IF(R29="","**",""),"")</f>
        <v/>
      </c>
      <c r="U29" s="241"/>
      <c r="V29" s="242"/>
      <c r="W29" s="242"/>
      <c r="X29" s="242"/>
      <c r="Y29" s="242"/>
      <c r="Z29" s="242"/>
      <c r="AA29" s="242"/>
      <c r="AB29" s="242"/>
      <c r="AC29" s="243"/>
    </row>
    <row r="30" spans="1:29">
      <c r="B30" s="67"/>
      <c r="C30" s="302"/>
      <c r="D30" s="306"/>
      <c r="E30" s="307"/>
      <c r="F30" s="308"/>
      <c r="G30" s="186"/>
      <c r="H30" s="315"/>
      <c r="I30" s="316"/>
      <c r="J30" s="316"/>
      <c r="K30" s="316"/>
      <c r="L30" s="317"/>
      <c r="S30" s="41"/>
      <c r="U30" s="244"/>
      <c r="V30" s="330"/>
      <c r="W30" s="330"/>
      <c r="X30" s="330"/>
      <c r="Y30" s="330"/>
      <c r="Z30" s="330"/>
      <c r="AA30" s="330"/>
      <c r="AB30" s="330"/>
      <c r="AC30" s="246"/>
    </row>
    <row r="31" spans="1:29" ht="13.5" thickBot="1">
      <c r="B31" s="40"/>
      <c r="C31" s="302"/>
      <c r="D31" s="309"/>
      <c r="E31" s="310"/>
      <c r="F31" s="311"/>
      <c r="G31" s="186"/>
      <c r="H31" s="318"/>
      <c r="I31" s="319"/>
      <c r="J31" s="319"/>
      <c r="K31" s="319"/>
      <c r="L31" s="320"/>
      <c r="S31" s="41"/>
      <c r="U31" s="247"/>
      <c r="V31" s="248"/>
      <c r="W31" s="248"/>
      <c r="X31" s="248"/>
      <c r="Y31" s="248"/>
      <c r="Z31" s="248"/>
      <c r="AA31" s="248"/>
      <c r="AB31" s="248"/>
      <c r="AC31" s="249"/>
    </row>
    <row r="32" spans="1:29" ht="6.75" customHeight="1" thickBot="1">
      <c r="B32" s="67"/>
      <c r="C32" s="118"/>
      <c r="D32" s="22"/>
      <c r="E32" s="22"/>
      <c r="F32" s="22"/>
      <c r="G32" s="22"/>
      <c r="H32" s="22"/>
      <c r="I32" s="22"/>
      <c r="J32" s="22"/>
      <c r="K32" s="22"/>
      <c r="L32" s="22"/>
      <c r="S32" s="41"/>
      <c r="U32" s="22"/>
      <c r="V32" s="22"/>
      <c r="W32" s="22"/>
      <c r="X32" s="22"/>
      <c r="Y32" s="22"/>
      <c r="Z32" s="22"/>
      <c r="AA32" s="22"/>
      <c r="AB32" s="22"/>
      <c r="AC32" s="22"/>
    </row>
    <row r="33" spans="1:29" ht="12.75" customHeight="1" thickBot="1">
      <c r="A33" s="10">
        <f>IF($H$4="Yes",IF(D33="",IF(N33=0,IF(R33="please select",1,0),0),IF(N33=0,0,IF(R33="please select",0,1))),1)</f>
        <v>1</v>
      </c>
      <c r="B33" s="40"/>
      <c r="C33" s="302">
        <v>6</v>
      </c>
      <c r="D33" s="303"/>
      <c r="E33" s="304"/>
      <c r="F33" s="305"/>
      <c r="G33" s="186"/>
      <c r="H33" s="312"/>
      <c r="I33" s="313"/>
      <c r="J33" s="313"/>
      <c r="K33" s="313"/>
      <c r="L33" s="314"/>
      <c r="M33" s="16" t="str">
        <f>IF(A33=0,IF(D33="","**",""),"")</f>
        <v/>
      </c>
      <c r="N33" s="92">
        <v>0</v>
      </c>
      <c r="O33" s="16" t="str">
        <f>IF(A33=0,IF(N33=0,"**",""),"")</f>
        <v/>
      </c>
      <c r="P33" s="61" t="s">
        <v>67</v>
      </c>
      <c r="Q33" s="16"/>
      <c r="R33" s="61" t="s">
        <v>67</v>
      </c>
      <c r="S33" s="77" t="str">
        <f>IF(A33=0,IF(R33="","**",""),"")</f>
        <v/>
      </c>
      <c r="U33" s="258"/>
      <c r="V33" s="322"/>
      <c r="W33" s="322"/>
      <c r="X33" s="322"/>
      <c r="Y33" s="322"/>
      <c r="Z33" s="322"/>
      <c r="AA33" s="322"/>
      <c r="AB33" s="322"/>
      <c r="AC33" s="323"/>
    </row>
    <row r="34" spans="1:29">
      <c r="B34" s="67"/>
      <c r="C34" s="302"/>
      <c r="D34" s="306"/>
      <c r="E34" s="307"/>
      <c r="F34" s="308"/>
      <c r="G34" s="186"/>
      <c r="H34" s="315"/>
      <c r="I34" s="316"/>
      <c r="J34" s="316"/>
      <c r="K34" s="316"/>
      <c r="L34" s="317"/>
      <c r="S34" s="41"/>
      <c r="U34" s="324"/>
      <c r="V34" s="325"/>
      <c r="W34" s="325"/>
      <c r="X34" s="325"/>
      <c r="Y34" s="325"/>
      <c r="Z34" s="325"/>
      <c r="AA34" s="325"/>
      <c r="AB34" s="325"/>
      <c r="AC34" s="326"/>
    </row>
    <row r="35" spans="1:29" ht="13.5" thickBot="1">
      <c r="B35" s="67"/>
      <c r="C35" s="302"/>
      <c r="D35" s="309"/>
      <c r="E35" s="310"/>
      <c r="F35" s="311"/>
      <c r="G35" s="186"/>
      <c r="H35" s="318"/>
      <c r="I35" s="319"/>
      <c r="J35" s="319"/>
      <c r="K35" s="319"/>
      <c r="L35" s="320"/>
      <c r="S35" s="41"/>
      <c r="U35" s="327"/>
      <c r="V35" s="328"/>
      <c r="W35" s="328"/>
      <c r="X35" s="328"/>
      <c r="Y35" s="328"/>
      <c r="Z35" s="328"/>
      <c r="AA35" s="328"/>
      <c r="AB35" s="328"/>
      <c r="AC35" s="329"/>
    </row>
    <row r="36" spans="1:29" ht="6.75" customHeight="1" thickBot="1">
      <c r="B36" s="67"/>
      <c r="C36" s="118"/>
      <c r="D36" s="22"/>
      <c r="E36" s="22"/>
      <c r="F36" s="22"/>
      <c r="G36" s="22"/>
      <c r="H36" s="22"/>
      <c r="I36" s="22"/>
      <c r="J36" s="22"/>
      <c r="K36" s="22"/>
      <c r="L36" s="22"/>
      <c r="S36" s="41"/>
      <c r="U36" s="22"/>
      <c r="V36" s="22"/>
      <c r="W36" s="22"/>
      <c r="X36" s="22"/>
      <c r="Y36" s="22"/>
      <c r="Z36" s="22"/>
      <c r="AA36" s="22"/>
      <c r="AB36" s="22"/>
      <c r="AC36" s="22"/>
    </row>
    <row r="37" spans="1:29" ht="12.75" customHeight="1" thickBot="1">
      <c r="A37" s="10">
        <f>IF($H$4="Yes",IF(D37="",IF(N37=0,IF(R37="please select",1,0),0),IF(N37=0,0,IF(R37="please select",0,1))),1)</f>
        <v>1</v>
      </c>
      <c r="B37" s="67"/>
      <c r="C37" s="302">
        <v>7</v>
      </c>
      <c r="D37" s="303"/>
      <c r="E37" s="304"/>
      <c r="F37" s="305"/>
      <c r="G37" s="186"/>
      <c r="H37" s="312"/>
      <c r="I37" s="313"/>
      <c r="J37" s="313"/>
      <c r="K37" s="313"/>
      <c r="L37" s="314"/>
      <c r="M37" s="16" t="str">
        <f>IF(A37=0,IF(D37="","**",""),"")</f>
        <v/>
      </c>
      <c r="N37" s="92">
        <v>0</v>
      </c>
      <c r="O37" s="16" t="str">
        <f>IF(A37=0,IF(N37=0,"**",""),"")</f>
        <v/>
      </c>
      <c r="P37" s="61" t="s">
        <v>67</v>
      </c>
      <c r="Q37" s="16"/>
      <c r="R37" s="61" t="s">
        <v>67</v>
      </c>
      <c r="S37" s="77" t="str">
        <f>IF(A37=0,IF(R37="","**",""),"")</f>
        <v/>
      </c>
      <c r="U37" s="241"/>
      <c r="V37" s="242"/>
      <c r="W37" s="242"/>
      <c r="X37" s="242"/>
      <c r="Y37" s="242"/>
      <c r="Z37" s="242"/>
      <c r="AA37" s="242"/>
      <c r="AB37" s="242"/>
      <c r="AC37" s="243"/>
    </row>
    <row r="38" spans="1:29">
      <c r="B38" s="67"/>
      <c r="C38" s="302"/>
      <c r="D38" s="306"/>
      <c r="E38" s="307"/>
      <c r="F38" s="308"/>
      <c r="G38" s="186"/>
      <c r="H38" s="315"/>
      <c r="I38" s="316"/>
      <c r="J38" s="316"/>
      <c r="K38" s="316"/>
      <c r="L38" s="317"/>
      <c r="S38" s="41"/>
      <c r="U38" s="244"/>
      <c r="V38" s="330"/>
      <c r="W38" s="330"/>
      <c r="X38" s="330"/>
      <c r="Y38" s="330"/>
      <c r="Z38" s="330"/>
      <c r="AA38" s="330"/>
      <c r="AB38" s="330"/>
      <c r="AC38" s="246"/>
    </row>
    <row r="39" spans="1:29" ht="13.5" thickBot="1">
      <c r="B39" s="67"/>
      <c r="C39" s="302"/>
      <c r="D39" s="309"/>
      <c r="E39" s="310"/>
      <c r="F39" s="311"/>
      <c r="G39" s="186"/>
      <c r="H39" s="318"/>
      <c r="I39" s="319"/>
      <c r="J39" s="319"/>
      <c r="K39" s="319"/>
      <c r="L39" s="320"/>
      <c r="S39" s="41"/>
      <c r="U39" s="247"/>
      <c r="V39" s="248"/>
      <c r="W39" s="248"/>
      <c r="X39" s="248"/>
      <c r="Y39" s="248"/>
      <c r="Z39" s="248"/>
      <c r="AA39" s="248"/>
      <c r="AB39" s="248"/>
      <c r="AC39" s="249"/>
    </row>
    <row r="40" spans="1:29" ht="6.75" customHeight="1" thickBot="1">
      <c r="B40" s="67"/>
      <c r="C40" s="118"/>
      <c r="D40" s="22"/>
      <c r="E40" s="22"/>
      <c r="F40" s="22"/>
      <c r="G40" s="22"/>
      <c r="H40" s="22"/>
      <c r="I40" s="22"/>
      <c r="J40" s="22"/>
      <c r="K40" s="22"/>
      <c r="L40" s="22"/>
      <c r="S40" s="41"/>
      <c r="U40" s="22"/>
      <c r="V40" s="22"/>
      <c r="W40" s="22"/>
      <c r="X40" s="22"/>
      <c r="Y40" s="22"/>
      <c r="Z40" s="22"/>
      <c r="AA40" s="22"/>
      <c r="AB40" s="22"/>
      <c r="AC40" s="22"/>
    </row>
    <row r="41" spans="1:29" ht="12.75" customHeight="1" thickBot="1">
      <c r="A41" s="10">
        <f>IF($H$4="Yes",IF(D41="",IF(N41=0,IF(R41="please select",1,0),0),IF(N41=0,0,IF(R41="please select",0,1))),1)</f>
        <v>1</v>
      </c>
      <c r="B41" s="67"/>
      <c r="C41" s="302">
        <v>8</v>
      </c>
      <c r="D41" s="303"/>
      <c r="E41" s="304"/>
      <c r="F41" s="305"/>
      <c r="G41" s="186"/>
      <c r="H41" s="312"/>
      <c r="I41" s="313"/>
      <c r="J41" s="313"/>
      <c r="K41" s="313"/>
      <c r="L41" s="314"/>
      <c r="M41" s="16" t="str">
        <f>IF(A41=0,IF(D41="","**",""),"")</f>
        <v/>
      </c>
      <c r="N41" s="92">
        <v>0</v>
      </c>
      <c r="O41" s="16" t="str">
        <f>IF(A41=0,IF(N41=0,"**",""),"")</f>
        <v/>
      </c>
      <c r="P41" s="61" t="s">
        <v>67</v>
      </c>
      <c r="Q41" s="16"/>
      <c r="R41" s="61" t="s">
        <v>67</v>
      </c>
      <c r="S41" s="77" t="str">
        <f>IF(A41=0,IF(R41="","**",""),"")</f>
        <v/>
      </c>
      <c r="U41" s="241"/>
      <c r="V41" s="242"/>
      <c r="W41" s="242"/>
      <c r="X41" s="242"/>
      <c r="Y41" s="242"/>
      <c r="Z41" s="242"/>
      <c r="AA41" s="242"/>
      <c r="AB41" s="242"/>
      <c r="AC41" s="243"/>
    </row>
    <row r="42" spans="1:29">
      <c r="B42" s="67"/>
      <c r="C42" s="302"/>
      <c r="D42" s="306"/>
      <c r="E42" s="307"/>
      <c r="F42" s="308"/>
      <c r="G42" s="186"/>
      <c r="H42" s="315"/>
      <c r="I42" s="316"/>
      <c r="J42" s="316"/>
      <c r="K42" s="316"/>
      <c r="L42" s="317"/>
      <c r="S42" s="41"/>
      <c r="U42" s="244"/>
      <c r="V42" s="330"/>
      <c r="W42" s="330"/>
      <c r="X42" s="330"/>
      <c r="Y42" s="330"/>
      <c r="Z42" s="330"/>
      <c r="AA42" s="330"/>
      <c r="AB42" s="330"/>
      <c r="AC42" s="246"/>
    </row>
    <row r="43" spans="1:29" ht="13.5" thickBot="1">
      <c r="B43" s="67"/>
      <c r="C43" s="302"/>
      <c r="D43" s="309"/>
      <c r="E43" s="310"/>
      <c r="F43" s="311"/>
      <c r="G43" s="186"/>
      <c r="H43" s="318"/>
      <c r="I43" s="319"/>
      <c r="J43" s="319"/>
      <c r="K43" s="319"/>
      <c r="L43" s="320"/>
      <c r="S43" s="41"/>
      <c r="U43" s="247"/>
      <c r="V43" s="248"/>
      <c r="W43" s="248"/>
      <c r="X43" s="248"/>
      <c r="Y43" s="248"/>
      <c r="Z43" s="248"/>
      <c r="AA43" s="248"/>
      <c r="AB43" s="248"/>
      <c r="AC43" s="249"/>
    </row>
    <row r="44" spans="1:29" ht="6.75" customHeight="1" thickBot="1">
      <c r="B44" s="67"/>
      <c r="C44" s="118"/>
      <c r="D44" s="22"/>
      <c r="E44" s="22"/>
      <c r="F44" s="22"/>
      <c r="G44" s="22"/>
      <c r="H44" s="22"/>
      <c r="I44" s="22"/>
      <c r="J44" s="22"/>
      <c r="K44" s="22"/>
      <c r="L44" s="22"/>
      <c r="S44" s="41"/>
      <c r="U44" s="22"/>
      <c r="V44" s="22"/>
      <c r="W44" s="22"/>
      <c r="X44" s="22"/>
      <c r="Y44" s="22"/>
      <c r="Z44" s="22"/>
      <c r="AA44" s="22"/>
      <c r="AB44" s="22"/>
      <c r="AC44" s="22"/>
    </row>
    <row r="45" spans="1:29" ht="12.75" customHeight="1" thickBot="1">
      <c r="A45" s="10">
        <f>IF($H$4="Yes",IF(D45="",IF(N45=0,IF(R45="please select",1,0),0),IF(N45=0,0,IF(R45="please select",0,1))),1)</f>
        <v>1</v>
      </c>
      <c r="B45" s="67"/>
      <c r="C45" s="302">
        <v>9</v>
      </c>
      <c r="D45" s="303"/>
      <c r="E45" s="304"/>
      <c r="F45" s="305"/>
      <c r="G45" s="186"/>
      <c r="H45" s="312"/>
      <c r="I45" s="313"/>
      <c r="J45" s="313"/>
      <c r="K45" s="313"/>
      <c r="L45" s="314"/>
      <c r="M45" s="16" t="str">
        <f>IF(A45=0,IF(D45="","**",""),"")</f>
        <v/>
      </c>
      <c r="N45" s="92">
        <v>0</v>
      </c>
      <c r="O45" s="16" t="str">
        <f>IF(A45=0,IF(N45=0,"**",""),"")</f>
        <v/>
      </c>
      <c r="P45" s="61" t="s">
        <v>67</v>
      </c>
      <c r="Q45" s="16"/>
      <c r="R45" s="61" t="s">
        <v>67</v>
      </c>
      <c r="S45" s="77" t="str">
        <f>IF(A45=0,IF(R45="","**",""),"")</f>
        <v/>
      </c>
      <c r="U45" s="241"/>
      <c r="V45" s="242"/>
      <c r="W45" s="242"/>
      <c r="X45" s="242"/>
      <c r="Y45" s="242"/>
      <c r="Z45" s="242"/>
      <c r="AA45" s="242"/>
      <c r="AB45" s="242"/>
      <c r="AC45" s="243"/>
    </row>
    <row r="46" spans="1:29">
      <c r="B46" s="67"/>
      <c r="C46" s="302"/>
      <c r="D46" s="306"/>
      <c r="E46" s="307"/>
      <c r="F46" s="308"/>
      <c r="G46" s="186"/>
      <c r="H46" s="315"/>
      <c r="I46" s="316"/>
      <c r="J46" s="316"/>
      <c r="K46" s="316"/>
      <c r="L46" s="317"/>
      <c r="S46" s="41"/>
      <c r="U46" s="244"/>
      <c r="V46" s="330"/>
      <c r="W46" s="330"/>
      <c r="X46" s="330"/>
      <c r="Y46" s="330"/>
      <c r="Z46" s="330"/>
      <c r="AA46" s="330"/>
      <c r="AB46" s="330"/>
      <c r="AC46" s="246"/>
    </row>
    <row r="47" spans="1:29" ht="13.5" thickBot="1">
      <c r="B47" s="67"/>
      <c r="C47" s="302"/>
      <c r="D47" s="309"/>
      <c r="E47" s="310"/>
      <c r="F47" s="311"/>
      <c r="G47" s="186"/>
      <c r="H47" s="318"/>
      <c r="I47" s="319"/>
      <c r="J47" s="319"/>
      <c r="K47" s="319"/>
      <c r="L47" s="320"/>
      <c r="S47" s="41"/>
      <c r="U47" s="247"/>
      <c r="V47" s="248"/>
      <c r="W47" s="248"/>
      <c r="X47" s="248"/>
      <c r="Y47" s="248"/>
      <c r="Z47" s="248"/>
      <c r="AA47" s="248"/>
      <c r="AB47" s="248"/>
      <c r="AC47" s="249"/>
    </row>
    <row r="48" spans="1:29" ht="6.75" customHeight="1" thickBot="1">
      <c r="B48" s="67"/>
      <c r="C48" s="118"/>
      <c r="D48" s="22"/>
      <c r="E48" s="22"/>
      <c r="F48" s="22"/>
      <c r="G48" s="22"/>
      <c r="H48" s="22"/>
      <c r="I48" s="22"/>
      <c r="J48" s="22"/>
      <c r="K48" s="22"/>
      <c r="L48" s="22"/>
      <c r="S48" s="41"/>
      <c r="U48" s="22"/>
      <c r="V48" s="22"/>
      <c r="W48" s="22"/>
      <c r="X48" s="22"/>
      <c r="Y48" s="22"/>
      <c r="Z48" s="22"/>
      <c r="AA48" s="22"/>
      <c r="AB48" s="22"/>
      <c r="AC48" s="22"/>
    </row>
    <row r="49" spans="1:29" ht="12.75" customHeight="1" thickBot="1">
      <c r="A49" s="10">
        <f>IF($H$4="Yes",IF(D49="",IF(N49=0,IF(R49="please select",1,0),0),IF(N49=0,0,IF(R49="please select",0,1))),1)</f>
        <v>1</v>
      </c>
      <c r="B49" s="67"/>
      <c r="C49" s="302">
        <v>10</v>
      </c>
      <c r="D49" s="303"/>
      <c r="E49" s="304"/>
      <c r="F49" s="305"/>
      <c r="G49" s="186"/>
      <c r="H49" s="312"/>
      <c r="I49" s="313"/>
      <c r="J49" s="313"/>
      <c r="K49" s="313"/>
      <c r="L49" s="314"/>
      <c r="M49" s="16" t="str">
        <f>IF(A49=0,IF(D49="","**",""),"")</f>
        <v/>
      </c>
      <c r="N49" s="92">
        <v>0</v>
      </c>
      <c r="O49" s="16" t="str">
        <f>IF(A49=0,IF(N49=0,"**",""),"")</f>
        <v/>
      </c>
      <c r="P49" s="61" t="s">
        <v>67</v>
      </c>
      <c r="Q49" s="16"/>
      <c r="R49" s="61" t="s">
        <v>67</v>
      </c>
      <c r="S49" s="77" t="str">
        <f>IF(A49=0,IF(R49="","**",""),"")</f>
        <v/>
      </c>
      <c r="U49" s="241"/>
      <c r="V49" s="242"/>
      <c r="W49" s="242"/>
      <c r="X49" s="242"/>
      <c r="Y49" s="242"/>
      <c r="Z49" s="242"/>
      <c r="AA49" s="242"/>
      <c r="AB49" s="242"/>
      <c r="AC49" s="243"/>
    </row>
    <row r="50" spans="1:29">
      <c r="B50" s="67"/>
      <c r="C50" s="302"/>
      <c r="D50" s="306"/>
      <c r="E50" s="307"/>
      <c r="F50" s="308"/>
      <c r="G50" s="186"/>
      <c r="H50" s="315"/>
      <c r="I50" s="316"/>
      <c r="J50" s="316"/>
      <c r="K50" s="316"/>
      <c r="L50" s="317"/>
      <c r="S50" s="41"/>
      <c r="U50" s="244"/>
      <c r="V50" s="330"/>
      <c r="W50" s="330"/>
      <c r="X50" s="330"/>
      <c r="Y50" s="330"/>
      <c r="Z50" s="330"/>
      <c r="AA50" s="330"/>
      <c r="AB50" s="330"/>
      <c r="AC50" s="246"/>
    </row>
    <row r="51" spans="1:29" ht="13.5" thickBot="1">
      <c r="B51" s="40"/>
      <c r="C51" s="302"/>
      <c r="D51" s="309"/>
      <c r="E51" s="310"/>
      <c r="F51" s="311"/>
      <c r="G51" s="186"/>
      <c r="H51" s="318"/>
      <c r="I51" s="319"/>
      <c r="J51" s="319"/>
      <c r="K51" s="319"/>
      <c r="L51" s="320"/>
      <c r="S51" s="41"/>
      <c r="U51" s="247"/>
      <c r="V51" s="248"/>
      <c r="W51" s="248"/>
      <c r="X51" s="248"/>
      <c r="Y51" s="248"/>
      <c r="Z51" s="248"/>
      <c r="AA51" s="248"/>
      <c r="AB51" s="248"/>
      <c r="AC51" s="249"/>
    </row>
    <row r="52" spans="1:29" ht="13.5" thickBot="1">
      <c r="B52" s="40"/>
      <c r="S52" s="41"/>
    </row>
    <row r="53" spans="1:29" ht="16.5" thickBot="1">
      <c r="B53" s="40"/>
      <c r="M53" s="110" t="s">
        <v>106</v>
      </c>
      <c r="N53" s="111">
        <f>SUM(N13:N51)</f>
        <v>0</v>
      </c>
      <c r="S53" s="41"/>
    </row>
    <row r="54" spans="1:29" ht="13.5" thickBot="1">
      <c r="B54" s="42"/>
      <c r="C54" s="44"/>
      <c r="D54" s="44"/>
      <c r="E54" s="44"/>
      <c r="F54" s="44"/>
      <c r="G54" s="44"/>
      <c r="H54" s="44"/>
      <c r="I54" s="44"/>
      <c r="J54" s="44"/>
      <c r="K54" s="44"/>
      <c r="L54" s="44"/>
      <c r="M54" s="44"/>
      <c r="N54" s="44"/>
      <c r="O54" s="44"/>
      <c r="P54" s="44"/>
      <c r="Q54" s="44"/>
      <c r="R54" s="44"/>
      <c r="S54" s="45"/>
    </row>
    <row r="55" spans="1:29" ht="13.5" thickTop="1"/>
  </sheetData>
  <sheetProtection algorithmName="SHA-512" hashValue="1bpMNjpp3zBUABKarfXTakCPSJqNVvSncvOMUfOal551WdKFJ8bpGFylGIiDLiC3SKwQAZ1qUEr8BRciXnqE4Q==" saltValue="CF2/L4kY4S5mfsRYb8vWAA==" spinCount="100000" sheet="1" selectLockedCells="1"/>
  <mergeCells count="43">
    <mergeCell ref="D45:F47"/>
    <mergeCell ref="H45:L47"/>
    <mergeCell ref="D49:F51"/>
    <mergeCell ref="H49:L51"/>
    <mergeCell ref="U49:AC51"/>
    <mergeCell ref="U29:AC31"/>
    <mergeCell ref="U33:AC35"/>
    <mergeCell ref="U37:AC39"/>
    <mergeCell ref="U41:AC43"/>
    <mergeCell ref="U45:AC47"/>
    <mergeCell ref="U12:AC12"/>
    <mergeCell ref="U13:AC15"/>
    <mergeCell ref="U17:AC19"/>
    <mergeCell ref="U21:AC23"/>
    <mergeCell ref="U25:AC27"/>
    <mergeCell ref="C45:C47"/>
    <mergeCell ref="C49:C51"/>
    <mergeCell ref="C33:C35"/>
    <mergeCell ref="C37:C39"/>
    <mergeCell ref="C41:C43"/>
    <mergeCell ref="D33:F35"/>
    <mergeCell ref="H33:L35"/>
    <mergeCell ref="D37:F39"/>
    <mergeCell ref="H37:L39"/>
    <mergeCell ref="D41:F43"/>
    <mergeCell ref="H41:L43"/>
    <mergeCell ref="C13:C15"/>
    <mergeCell ref="C17:C19"/>
    <mergeCell ref="C21:C23"/>
    <mergeCell ref="D12:F12"/>
    <mergeCell ref="H12:L12"/>
    <mergeCell ref="D13:F15"/>
    <mergeCell ref="H13:L15"/>
    <mergeCell ref="D17:F19"/>
    <mergeCell ref="H17:L19"/>
    <mergeCell ref="D21:F23"/>
    <mergeCell ref="H21:L23"/>
    <mergeCell ref="C29:C31"/>
    <mergeCell ref="C25:C27"/>
    <mergeCell ref="D25:F27"/>
    <mergeCell ref="H25:L27"/>
    <mergeCell ref="D29:F31"/>
    <mergeCell ref="H29:L31"/>
  </mergeCells>
  <phoneticPr fontId="0" type="noConversion"/>
  <conditionalFormatting sqref="N13 N17 N21 N25 N29">
    <cfRule type="cellIs" dxfId="13" priority="6" stopIfTrue="1" operator="lessThan">
      <formula>0</formula>
    </cfRule>
  </conditionalFormatting>
  <conditionalFormatting sqref="M2 J2">
    <cfRule type="cellIs" dxfId="12" priority="7" stopIfTrue="1" operator="equal">
      <formula>"Complete"</formula>
    </cfRule>
    <cfRule type="cellIs" dxfId="11" priority="8" stopIfTrue="1" operator="equal">
      <formula>"Incomplete"</formula>
    </cfRule>
  </conditionalFormatting>
  <conditionalFormatting sqref="N33 N37 N41 N45 N49">
    <cfRule type="cellIs" dxfId="10" priority="5" stopIfTrue="1" operator="lessThan">
      <formula>0</formula>
    </cfRule>
  </conditionalFormatting>
  <conditionalFormatting sqref="O2:Q2">
    <cfRule type="cellIs" dxfId="9" priority="3" stopIfTrue="1" operator="equal">
      <formula>"Complete"</formula>
    </cfRule>
    <cfRule type="cellIs" dxfId="8" priority="4" stopIfTrue="1" operator="equal">
      <formula>"Incomplete"</formula>
    </cfRule>
  </conditionalFormatting>
  <dataValidations xWindow="849" yWindow="396" count="1">
    <dataValidation allowBlank="1" showErrorMessage="1" sqref="H1:H3 R1:R12 S1:XFD1048576 R14:R16 R18:R20 R26:R28 R34:R36 R42:R44 Q1:Q49 P46:P48 D1:G11 H5:H13 E48:F48 I1:L11 D52:L1048576 I48:L48 D12:D13 D48:D49 H16:H17 E16:F16 I16:L16 D16:D17 D20:F20 H20:L20 D24:D25 D21 H21 H24:H25 E24:F24 I24:L24 H28:L28 D28:F28 D32:D33 D29 H29 H32:H33 E32:F32 I32:L32 D36:F36 H36:L36 D40:D41 D37 H37 H40:H41 E40:F40 I40:L40 H44:L44 G12:G51 D44:F44 D45 H45 H48:H49 M1:O1048576 P1:P12 P14:P16 P18:P20 R22:R24 P26:P28 P22:P24 P34:P36 P38:P40 P42:P44 P50:R1048576 P30:P32 R30:R32 R38:R40 R46:R48 A1:C1048576" xr:uid="{8D3B3F83-11ED-44EC-B54D-0AC596223ACF}"/>
  </dataValidations>
  <pageMargins left="0.75" right="0.75" top="1" bottom="1" header="0.5" footer="0.5"/>
  <pageSetup paperSize="9" scale="48" orientation="landscape"/>
  <headerFooter alignWithMargins="0"/>
  <extLst>
    <ext xmlns:x14="http://schemas.microsoft.com/office/spreadsheetml/2009/9/main" uri="{CCE6A557-97BC-4b89-ADB6-D9C93CAAB3DF}">
      <x14:dataValidations xmlns:xm="http://schemas.microsoft.com/office/excel/2006/main" xWindow="849" yWindow="396" count="3">
        <x14:dataValidation type="list" allowBlank="1" showErrorMessage="1" xr:uid="{33C12F4B-0236-456E-8DD9-CF1CC675116D}">
          <x14:formula1>
            <xm:f>Lists!$A$1:$A$2</xm:f>
          </x14:formula1>
          <xm:sqref>H4</xm:sqref>
        </x14:dataValidation>
        <x14:dataValidation type="list" allowBlank="1" showInputMessage="1" showErrorMessage="1" xr:uid="{CDFFBD96-4976-438C-AC55-9A35291ED9C3}">
          <x14:formula1>
            <xm:f>Lists!$E$1:$E$3</xm:f>
          </x14:formula1>
          <xm:sqref>P13 P17 P21 P25 P29 P33 P37 P41 P45 P49</xm:sqref>
        </x14:dataValidation>
        <x14:dataValidation type="list" allowBlank="1" showInputMessage="1" showErrorMessage="1" xr:uid="{FC68F80E-7DB7-40AC-B2C1-2AA6BE783AF3}">
          <x14:formula1>
            <xm:f>Lists!$D$1:$D$2</xm:f>
          </x14:formula1>
          <xm:sqref>R13 R17 R21 R25 R29 R33 R37 R41 R45 R49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2B1CDE35AB294DBBBA60748AD2F5E4" ma:contentTypeVersion="12" ma:contentTypeDescription="Create a new document." ma:contentTypeScope="" ma:versionID="c86e1f540ed35c55a75380a8625e4f7d">
  <xsd:schema xmlns:xsd="http://www.w3.org/2001/XMLSchema" xmlns:xs="http://www.w3.org/2001/XMLSchema" xmlns:p="http://schemas.microsoft.com/office/2006/metadata/properties" xmlns:ns2="13cef599-eaf8-4616-8867-ee3293fb7b45" xmlns:ns3="0e938372-0702-4ca6-ba36-0e46f3398dc4" targetNamespace="http://schemas.microsoft.com/office/2006/metadata/properties" ma:root="true" ma:fieldsID="3bbe20167f3646415e77b6b5de9082ee" ns2:_="" ns3:_="">
    <xsd:import namespace="13cef599-eaf8-4616-8867-ee3293fb7b45"/>
    <xsd:import namespace="0e938372-0702-4ca6-ba36-0e46f3398d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cef599-eaf8-4616-8867-ee3293fb7b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938372-0702-4ca6-ba36-0e46f3398dc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5A735C3-3247-4941-A355-0A9B9A021A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cef599-eaf8-4616-8867-ee3293fb7b45"/>
    <ds:schemaRef ds:uri="0e938372-0702-4ca6-ba36-0e46f3398d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934781-D931-4E82-8CA7-C7632A8EDEA5}">
  <ds:schemaRefs>
    <ds:schemaRef ds:uri="http://schemas.microsoft.com/sharepoint/v3/contenttype/forms"/>
  </ds:schemaRefs>
</ds:datastoreItem>
</file>

<file path=customXml/itemProps3.xml><?xml version="1.0" encoding="utf-8"?>
<ds:datastoreItem xmlns:ds="http://schemas.openxmlformats.org/officeDocument/2006/customXml" ds:itemID="{9469EB38-C770-49AB-A707-488EDB31BE2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e938372-0702-4ca6-ba36-0e46f3398dc4"/>
    <ds:schemaRef ds:uri="13cef599-eaf8-4616-8867-ee3293fb7b4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Guidance</vt:lpstr>
      <vt:lpstr>Lists</vt:lpstr>
      <vt:lpstr>Form Status</vt:lpstr>
      <vt:lpstr>Labour Costs</vt:lpstr>
      <vt:lpstr>Sub Contract Costs</vt:lpstr>
      <vt:lpstr>Equipment &amp; Capital Costs</vt:lpstr>
      <vt:lpstr>Materials &amp; Supplies Costs</vt:lpstr>
      <vt:lpstr>Travel Costs</vt:lpstr>
      <vt:lpstr>Other Eligible Costs</vt:lpstr>
      <vt:lpstr>Unfunded Eligible Costs</vt:lpstr>
      <vt:lpstr>Project Costs Summary</vt:lpstr>
      <vt:lpstr>'Equipment &amp; Capital Costs'!Print_Area</vt:lpstr>
      <vt:lpstr>'Form Status'!Print_Area</vt:lpstr>
      <vt:lpstr>Guidance!Print_Area</vt:lpstr>
      <vt:lpstr>'Labour Costs'!Print_Area</vt:lpstr>
      <vt:lpstr>'Materials &amp; Supplies Costs'!Print_Area</vt:lpstr>
      <vt:lpstr>'Other Eligible Costs'!Print_Area</vt:lpstr>
      <vt:lpstr>'Project Costs Summary'!Print_Area</vt:lpstr>
      <vt:lpstr>'Sub Contract Costs'!Print_Area</vt:lpstr>
      <vt:lpstr>'Travel Costs'!Print_Area</vt:lpstr>
      <vt:lpstr>'Unfunded Eligible Costs'!Print_Area</vt:lpstr>
    </vt:vector>
  </TitlesOfParts>
  <Manager/>
  <Company>Hi Consulting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Harris</dc:creator>
  <cp:keywords/>
  <dc:description/>
  <cp:lastModifiedBy>Lara Sanders</cp:lastModifiedBy>
  <cp:revision/>
  <dcterms:created xsi:type="dcterms:W3CDTF">2005-10-17T06:16:41Z</dcterms:created>
  <dcterms:modified xsi:type="dcterms:W3CDTF">2021-01-04T19:30:22Z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0x0101000F2B1CDE35AB294DBBBA60748AD2F5E4</vt:lpwstr>
  </property>
</Properties>
</file>