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ngm175.sharepoint.com/sites/TechnologyProgram/Shared Documents/6. Financials/Finance Reference Documents/AI Fund/"/>
    </mc:Choice>
  </mc:AlternateContent>
  <xr:revisionPtr revIDLastSave="384" documentId="8_{6A538F5C-3423-4478-BEBA-38D2F8F0EEF7}" xr6:coauthVersionLast="47" xr6:coauthVersionMax="47" xr10:uidLastSave="{0394EB35-6D61-45D0-A3CD-DE7758DC6D07}"/>
  <bookViews>
    <workbookView xWindow="-120" yWindow="-120" windowWidth="29040" windowHeight="15840" tabRatio="978" firstSheet="1" activeTab="2" xr2:uid="{D7DDCB41-906F-443F-AE04-B78ACAD10727}"/>
  </bookViews>
  <sheets>
    <sheet name="Lists" sheetId="20" state="hidden" r:id="rId1"/>
    <sheet name="Statut du formulaire" sheetId="4" r:id="rId2"/>
    <sheet name="Orientation" sheetId="15" r:id="rId3"/>
    <sheet name="Coûts de la main-d'œuvre" sheetId="17" r:id="rId4"/>
    <sheet name="Coûts des sous-contrats" sheetId="9" r:id="rId5"/>
    <sheet name="Coûts d'investissement et d'équ" sheetId="8" r:id="rId6"/>
    <sheet name="Coûts des matériaux et des four" sheetId="7" r:id="rId7"/>
    <sheet name="Frais de voyage" sheetId="10" r:id="rId8"/>
    <sheet name="Autres coûts éligibles" sheetId="11" r:id="rId9"/>
    <sheet name="Coûts éligibles non financés" sheetId="21" r:id="rId10"/>
    <sheet name="Résumé des coûts du projet" sheetId="12" r:id="rId11"/>
  </sheets>
  <definedNames>
    <definedName name="_xlnm.Print_Area" localSheetId="8">'Autres coûts éligibles'!$A$1:$T$71</definedName>
    <definedName name="_xlnm.Print_Area" localSheetId="3">'Coûts de la main-d''œuvre'!$A$1:$U$49</definedName>
    <definedName name="_xlnm.Print_Area" localSheetId="6">'Coûts des matériaux et des four'!$A$1:$P$37</definedName>
    <definedName name="_xlnm.Print_Area" localSheetId="4">'Coûts des sous-contrats'!$A$1:$Q$71</definedName>
    <definedName name="_xlnm.Print_Area" localSheetId="5">'Coûts d''investissement et d''équ'!$A$1:$O$98</definedName>
    <definedName name="_xlnm.Print_Area" localSheetId="9">'Coûts éligibles non financés'!$A$1:$R$61</definedName>
    <definedName name="_xlnm.Print_Area" localSheetId="7">'Frais de voyage'!$A$1:$R$37</definedName>
    <definedName name="_xlnm.Print_Area" localSheetId="2">Orientation!$A$1:$Q$105</definedName>
    <definedName name="_xlnm.Print_Area" localSheetId="10">'Résumé des coûts du projet'!$A$1:$Q$36</definedName>
    <definedName name="_xlnm.Print_Area" localSheetId="1">'Statut du formulaire'!$A$1:$T$54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12" l="1"/>
  <c r="A49" i="21" l="1"/>
  <c r="A45" i="21"/>
  <c r="A41" i="21"/>
  <c r="A37" i="21"/>
  <c r="A33" i="21"/>
  <c r="A29" i="21"/>
  <c r="A25" i="21"/>
  <c r="A21" i="21"/>
  <c r="A17" i="21"/>
  <c r="A13" i="21"/>
  <c r="A48" i="11"/>
  <c r="A44" i="11"/>
  <c r="A40" i="11"/>
  <c r="A36" i="11"/>
  <c r="A32" i="11"/>
  <c r="A28" i="11"/>
  <c r="A24" i="11"/>
  <c r="A20" i="11"/>
  <c r="A16" i="11"/>
  <c r="A12" i="11"/>
  <c r="A28" i="10"/>
  <c r="A27" i="10"/>
  <c r="A26" i="10"/>
  <c r="A25" i="10"/>
  <c r="A24" i="10"/>
  <c r="A23" i="10"/>
  <c r="A22" i="10"/>
  <c r="A21" i="10"/>
  <c r="A20" i="10"/>
  <c r="A19" i="10"/>
  <c r="A18" i="10"/>
  <c r="A17" i="10"/>
  <c r="A16" i="10"/>
  <c r="A15" i="10"/>
  <c r="A14" i="10"/>
  <c r="A13" i="10"/>
  <c r="A12" i="10"/>
  <c r="A11" i="10"/>
  <c r="A10" i="10"/>
  <c r="A9" i="10"/>
  <c r="A28" i="7"/>
  <c r="A27" i="7"/>
  <c r="A26" i="7"/>
  <c r="A25" i="7"/>
  <c r="A24" i="7"/>
  <c r="A23" i="7"/>
  <c r="A22" i="7"/>
  <c r="A21" i="7"/>
  <c r="A20" i="7"/>
  <c r="A19" i="7"/>
  <c r="A18" i="7"/>
  <c r="A17" i="7"/>
  <c r="A16" i="7"/>
  <c r="A15" i="7"/>
  <c r="A14" i="7"/>
  <c r="A13" i="7"/>
  <c r="A12" i="7"/>
  <c r="A11" i="7"/>
  <c r="A10" i="7"/>
  <c r="A9" i="7"/>
  <c r="A4" i="8"/>
  <c r="A54" i="9"/>
  <c r="A37" i="9"/>
  <c r="A34" i="9"/>
  <c r="A31" i="9"/>
  <c r="A28" i="9"/>
  <c r="A25" i="9"/>
  <c r="A22" i="9"/>
  <c r="A19" i="9"/>
  <c r="A16" i="9"/>
  <c r="A13" i="9"/>
  <c r="A10" i="9"/>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11" i="17"/>
  <c r="A10" i="17"/>
  <c r="A9" i="17"/>
  <c r="A8" i="17"/>
  <c r="A85" i="8"/>
  <c r="A81" i="8"/>
  <c r="A77" i="8"/>
  <c r="A73" i="8"/>
  <c r="A69" i="8"/>
  <c r="A65" i="8"/>
  <c r="A61" i="8"/>
  <c r="A57" i="8"/>
  <c r="A53" i="8"/>
  <c r="A49" i="8"/>
  <c r="A45" i="8"/>
  <c r="A41" i="8"/>
  <c r="A37" i="8"/>
  <c r="A33" i="8"/>
  <c r="A29" i="8"/>
  <c r="A25" i="8"/>
  <c r="A21" i="8"/>
  <c r="A17" i="8"/>
  <c r="A13" i="8"/>
  <c r="A9" i="8"/>
  <c r="A2" i="8" l="1"/>
  <c r="N41" i="4" s="1"/>
  <c r="J4" i="8"/>
  <c r="H4" i="8"/>
  <c r="E12" i="12"/>
  <c r="I2" i="12" l="1"/>
  <c r="C42" i="17"/>
  <c r="C61" i="11" l="1"/>
  <c r="C59" i="11"/>
  <c r="C56" i="11"/>
  <c r="C58" i="11"/>
  <c r="O12" i="12" l="1"/>
  <c r="I4" i="17"/>
  <c r="O14" i="12"/>
  <c r="O13" i="12"/>
  <c r="O11" i="12"/>
  <c r="O10" i="12"/>
  <c r="D59" i="21"/>
  <c r="D58" i="21"/>
  <c r="D57" i="21"/>
  <c r="D56" i="21"/>
  <c r="D55" i="21"/>
  <c r="C65" i="11"/>
  <c r="C54" i="11"/>
  <c r="C62" i="11"/>
  <c r="C32" i="10"/>
  <c r="C91" i="8"/>
  <c r="C47" i="9"/>
  <c r="O17" i="12" l="1"/>
  <c r="E15" i="12" s="1"/>
  <c r="A15" i="12" s="1"/>
  <c r="C42" i="9"/>
  <c r="E22" i="12" l="1"/>
  <c r="E13" i="12" l="1"/>
  <c r="A13" i="12" s="1"/>
  <c r="E20" i="12" l="1"/>
  <c r="K89" i="8"/>
  <c r="N9" i="8" l="1"/>
  <c r="J13" i="8"/>
  <c r="N17" i="8"/>
  <c r="J21" i="8"/>
  <c r="N25" i="8"/>
  <c r="J29" i="8"/>
  <c r="N33" i="8"/>
  <c r="J37" i="8"/>
  <c r="N41" i="8"/>
  <c r="J45" i="8"/>
  <c r="N49" i="8"/>
  <c r="J53" i="8"/>
  <c r="N57" i="8"/>
  <c r="J61" i="8"/>
  <c r="N65" i="8"/>
  <c r="J69" i="8"/>
  <c r="N73" i="8"/>
  <c r="J77" i="8"/>
  <c r="N81" i="8"/>
  <c r="J85" i="8"/>
  <c r="J81" i="8" l="1"/>
  <c r="J65" i="8"/>
  <c r="J73" i="8"/>
  <c r="H73" i="8"/>
  <c r="H49" i="8"/>
  <c r="H69" i="8"/>
  <c r="H53" i="8"/>
  <c r="H13" i="8"/>
  <c r="H61" i="8"/>
  <c r="H21" i="8"/>
  <c r="H85" i="8"/>
  <c r="J57" i="8"/>
  <c r="H41" i="8"/>
  <c r="J17" i="8"/>
  <c r="H57" i="8"/>
  <c r="H77" i="8"/>
  <c r="H65" i="8"/>
  <c r="H9" i="8"/>
  <c r="G2" i="8"/>
  <c r="J9" i="8"/>
  <c r="J33" i="8"/>
  <c r="H45" i="8"/>
  <c r="H33" i="8"/>
  <c r="H81" i="8"/>
  <c r="J41" i="8"/>
  <c r="H29" i="8"/>
  <c r="H17" i="8"/>
  <c r="J25" i="8"/>
  <c r="J49" i="8"/>
  <c r="H37" i="8"/>
  <c r="H25" i="8"/>
  <c r="N85" i="8"/>
  <c r="N77" i="8"/>
  <c r="N69" i="8"/>
  <c r="N61" i="8"/>
  <c r="N53" i="8"/>
  <c r="N45" i="8"/>
  <c r="N37" i="8"/>
  <c r="N29" i="8"/>
  <c r="N21" i="8"/>
  <c r="N13" i="8"/>
  <c r="E19" i="12" l="1"/>
  <c r="A19" i="12" s="1"/>
  <c r="O1" i="12" l="1"/>
  <c r="R1" i="11"/>
  <c r="P1" i="21"/>
  <c r="P1" i="10"/>
  <c r="N1" i="7"/>
  <c r="M1" i="8"/>
  <c r="O1" i="9"/>
  <c r="S1" i="17"/>
  <c r="E14" i="12" l="1"/>
  <c r="A14" i="12" s="1"/>
  <c r="E11" i="12"/>
  <c r="A11" i="12" s="1"/>
  <c r="Q49" i="21" l="1"/>
  <c r="Q45" i="21"/>
  <c r="Q41" i="21"/>
  <c r="O37" i="21"/>
  <c r="Q33" i="21"/>
  <c r="Q29" i="21"/>
  <c r="Q25" i="21"/>
  <c r="Q21" i="21"/>
  <c r="O17" i="21"/>
  <c r="Q13" i="21"/>
  <c r="S48" i="11"/>
  <c r="S44" i="11"/>
  <c r="O40" i="11"/>
  <c r="S36" i="11"/>
  <c r="S32" i="11"/>
  <c r="S28" i="11"/>
  <c r="S24" i="11"/>
  <c r="O20" i="11"/>
  <c r="S16" i="11"/>
  <c r="O12" i="11"/>
  <c r="Q28" i="10"/>
  <c r="Q27" i="10"/>
  <c r="Q26" i="10"/>
  <c r="Q25" i="10"/>
  <c r="Q24" i="10"/>
  <c r="Q23" i="10"/>
  <c r="Q22" i="10"/>
  <c r="Q21" i="10"/>
  <c r="Q20" i="10"/>
  <c r="Q19" i="10"/>
  <c r="Q18" i="10"/>
  <c r="Q17" i="10"/>
  <c r="Q16" i="10"/>
  <c r="Q15" i="10"/>
  <c r="Q14" i="10"/>
  <c r="Q13" i="10"/>
  <c r="O28" i="7"/>
  <c r="O27" i="7"/>
  <c r="O26" i="7"/>
  <c r="O25" i="7"/>
  <c r="O24" i="7"/>
  <c r="O23" i="7"/>
  <c r="O22" i="7"/>
  <c r="O21" i="7"/>
  <c r="O20" i="7"/>
  <c r="O19" i="7"/>
  <c r="O18" i="7"/>
  <c r="O17" i="7"/>
  <c r="O16" i="7"/>
  <c r="O15" i="7"/>
  <c r="O14" i="7"/>
  <c r="O13" i="7"/>
  <c r="O12" i="7"/>
  <c r="O11" i="7"/>
  <c r="O10" i="7"/>
  <c r="O4" i="10"/>
  <c r="K9" i="7"/>
  <c r="P37" i="9"/>
  <c r="P34" i="9"/>
  <c r="P31" i="9"/>
  <c r="P28" i="9"/>
  <c r="P25" i="9"/>
  <c r="P22" i="9"/>
  <c r="P19" i="9"/>
  <c r="P16" i="9"/>
  <c r="P13" i="9"/>
  <c r="P10" i="9"/>
  <c r="A4" i="9"/>
  <c r="Q37" i="21" l="1"/>
  <c r="Q9" i="10"/>
  <c r="I9" i="10"/>
  <c r="K9" i="10"/>
  <c r="Q11" i="10"/>
  <c r="I11" i="10"/>
  <c r="K11" i="10"/>
  <c r="Q10" i="10"/>
  <c r="K10" i="10"/>
  <c r="I10" i="10"/>
  <c r="Q12" i="10"/>
  <c r="I12" i="10"/>
  <c r="K12" i="10"/>
  <c r="O24" i="11"/>
  <c r="O44" i="11"/>
  <c r="S40" i="11"/>
  <c r="O9" i="7"/>
  <c r="O49" i="21"/>
  <c r="O45" i="21"/>
  <c r="Q17" i="21"/>
  <c r="O41" i="21"/>
  <c r="O33" i="21"/>
  <c r="O29" i="21"/>
  <c r="O25" i="21"/>
  <c r="O21" i="21"/>
  <c r="O13" i="21"/>
  <c r="O48" i="11"/>
  <c r="O28" i="11"/>
  <c r="O32" i="11"/>
  <c r="O16" i="11"/>
  <c r="O36" i="11"/>
  <c r="S20" i="11"/>
  <c r="S12" i="11"/>
  <c r="M9" i="10"/>
  <c r="A2" i="9"/>
  <c r="N40" i="4" l="1"/>
  <c r="H2" i="9"/>
  <c r="S37" i="17"/>
  <c r="S36" i="17"/>
  <c r="S35" i="17"/>
  <c r="S34" i="17"/>
  <c r="S33" i="17"/>
  <c r="S32" i="17"/>
  <c r="S31" i="17"/>
  <c r="S30" i="17"/>
  <c r="S29" i="17"/>
  <c r="S28" i="17"/>
  <c r="S27" i="17"/>
  <c r="S26" i="17"/>
  <c r="S25" i="17"/>
  <c r="S24" i="17"/>
  <c r="S23" i="17"/>
  <c r="S22" i="17"/>
  <c r="S21" i="17"/>
  <c r="S20" i="17"/>
  <c r="S19" i="17"/>
  <c r="S18" i="17"/>
  <c r="S17" i="17"/>
  <c r="S16" i="17"/>
  <c r="S15" i="17"/>
  <c r="S14" i="17"/>
  <c r="S13" i="17"/>
  <c r="S12" i="17"/>
  <c r="S11" i="17"/>
  <c r="S10" i="17"/>
  <c r="S9" i="17"/>
  <c r="S8" i="17"/>
  <c r="O37" i="17"/>
  <c r="O36" i="17"/>
  <c r="O35" i="17"/>
  <c r="O34" i="17"/>
  <c r="O33" i="17"/>
  <c r="O32" i="17"/>
  <c r="O31" i="17"/>
  <c r="O30" i="17"/>
  <c r="O29" i="17"/>
  <c r="O28" i="17"/>
  <c r="O27" i="17"/>
  <c r="O26" i="17"/>
  <c r="O25" i="17"/>
  <c r="O24" i="17"/>
  <c r="O23" i="17"/>
  <c r="O22" i="17"/>
  <c r="O21" i="17"/>
  <c r="O20" i="17"/>
  <c r="O19" i="17"/>
  <c r="O18" i="17"/>
  <c r="O17" i="17"/>
  <c r="O16" i="17"/>
  <c r="O15" i="17"/>
  <c r="O14" i="17"/>
  <c r="O13" i="17"/>
  <c r="O12" i="17"/>
  <c r="O11" i="17"/>
  <c r="O10" i="17"/>
  <c r="O9" i="17"/>
  <c r="O8" i="17"/>
  <c r="N12" i="17" l="1"/>
  <c r="N29" i="17" l="1"/>
  <c r="N25" i="17"/>
  <c r="N19" i="17"/>
  <c r="N18" i="17"/>
  <c r="N20" i="17"/>
  <c r="R23" i="17"/>
  <c r="N23" i="17"/>
  <c r="R14" i="17"/>
  <c r="N14" i="17"/>
  <c r="N21" i="17"/>
  <c r="R30" i="17"/>
  <c r="N30" i="17"/>
  <c r="N28" i="17"/>
  <c r="R15" i="17"/>
  <c r="N15" i="17"/>
  <c r="N24" i="17"/>
  <c r="N16" i="17"/>
  <c r="N13" i="17"/>
  <c r="R26" i="17"/>
  <c r="N26" i="17"/>
  <c r="N27" i="17"/>
  <c r="R11" i="17"/>
  <c r="N11" i="17"/>
  <c r="N17" i="17"/>
  <c r="R22" i="17"/>
  <c r="N22" i="17"/>
  <c r="R24" i="17"/>
  <c r="R17" i="17"/>
  <c r="R20" i="17"/>
  <c r="R13" i="17"/>
  <c r="R21" i="17"/>
  <c r="R18" i="17"/>
  <c r="R29" i="17"/>
  <c r="R25" i="17"/>
  <c r="R28" i="17"/>
  <c r="R12" i="17"/>
  <c r="R16" i="17"/>
  <c r="R27" i="17"/>
  <c r="R19" i="17"/>
  <c r="N53" i="21" l="1"/>
  <c r="N52" i="11"/>
  <c r="M48" i="11"/>
  <c r="M44" i="11"/>
  <c r="M40" i="11"/>
  <c r="M36" i="11"/>
  <c r="M21" i="21"/>
  <c r="M13" i="21"/>
  <c r="I4" i="21"/>
  <c r="A4" i="21"/>
  <c r="C1" i="21"/>
  <c r="M33" i="21"/>
  <c r="M49" i="21"/>
  <c r="M32" i="11"/>
  <c r="N10" i="10"/>
  <c r="N11" i="10"/>
  <c r="N12" i="10"/>
  <c r="N13" i="10"/>
  <c r="N14" i="10"/>
  <c r="N15" i="10"/>
  <c r="N16" i="10"/>
  <c r="N17" i="10"/>
  <c r="N18" i="10"/>
  <c r="N19" i="10"/>
  <c r="N20" i="10"/>
  <c r="N21" i="10"/>
  <c r="N22" i="10"/>
  <c r="N23" i="10"/>
  <c r="N24" i="10"/>
  <c r="N25" i="10"/>
  <c r="N26" i="10"/>
  <c r="N27" i="10"/>
  <c r="N28" i="10"/>
  <c r="N9" i="10"/>
  <c r="L11" i="7"/>
  <c r="L12" i="7"/>
  <c r="L13" i="7"/>
  <c r="L14" i="7"/>
  <c r="L15" i="7"/>
  <c r="L16" i="7"/>
  <c r="L17" i="7"/>
  <c r="L18" i="7"/>
  <c r="L19" i="7"/>
  <c r="L20" i="7"/>
  <c r="L21" i="7"/>
  <c r="L22" i="7"/>
  <c r="L23" i="7"/>
  <c r="L24" i="7"/>
  <c r="L25" i="7"/>
  <c r="L26" i="7"/>
  <c r="L27" i="7"/>
  <c r="L10" i="7"/>
  <c r="C1" i="15"/>
  <c r="C1" i="17"/>
  <c r="A4" i="17"/>
  <c r="C1" i="7"/>
  <c r="A4" i="7"/>
  <c r="G4" i="7"/>
  <c r="L9" i="7"/>
  <c r="L28" i="7"/>
  <c r="C1" i="8"/>
  <c r="C1" i="9"/>
  <c r="J4" i="9"/>
  <c r="M40" i="9"/>
  <c r="P54" i="9"/>
  <c r="C1" i="10"/>
  <c r="A4" i="10"/>
  <c r="I4" i="10"/>
  <c r="M10" i="10"/>
  <c r="K16" i="10"/>
  <c r="K17" i="10"/>
  <c r="I18" i="10"/>
  <c r="M21" i="10"/>
  <c r="I22" i="10"/>
  <c r="K24" i="10"/>
  <c r="M25" i="10"/>
  <c r="M28" i="10"/>
  <c r="C1" i="11"/>
  <c r="A4" i="11"/>
  <c r="I4" i="11"/>
  <c r="M20" i="11"/>
  <c r="M24" i="11"/>
  <c r="C1" i="12"/>
  <c r="M23" i="10"/>
  <c r="I23" i="10"/>
  <c r="M16" i="10"/>
  <c r="I9" i="7"/>
  <c r="S39" i="17"/>
  <c r="E10" i="12" s="1"/>
  <c r="E17" i="12" l="1"/>
  <c r="E31" i="12" s="1"/>
  <c r="A10" i="12"/>
  <c r="N30" i="10"/>
  <c r="G16" i="10"/>
  <c r="I16" i="10"/>
  <c r="K27" i="10"/>
  <c r="M17" i="10"/>
  <c r="G10" i="10"/>
  <c r="K18" i="10"/>
  <c r="I28" i="10"/>
  <c r="M22" i="10"/>
  <c r="K22" i="10"/>
  <c r="G14" i="10"/>
  <c r="I13" i="10"/>
  <c r="I27" i="10"/>
  <c r="I26" i="10"/>
  <c r="K19" i="10"/>
  <c r="G12" i="10"/>
  <c r="M27" i="10"/>
  <c r="G27" i="10"/>
  <c r="G25" i="10"/>
  <c r="I17" i="10"/>
  <c r="K21" i="10"/>
  <c r="M18" i="10"/>
  <c r="I21" i="10"/>
  <c r="M24" i="10"/>
  <c r="G20" i="10"/>
  <c r="K23" i="10"/>
  <c r="G15" i="10"/>
  <c r="M14" i="10"/>
  <c r="K14" i="10"/>
  <c r="K28" i="10"/>
  <c r="G22" i="10"/>
  <c r="I14" i="10"/>
  <c r="L30" i="7"/>
  <c r="N37" i="9"/>
  <c r="L37" i="9"/>
  <c r="N13" i="9"/>
  <c r="L13" i="9"/>
  <c r="N25" i="9"/>
  <c r="L25" i="9"/>
  <c r="N22" i="9"/>
  <c r="L22" i="9"/>
  <c r="N19" i="9"/>
  <c r="L19" i="9"/>
  <c r="L34" i="9"/>
  <c r="N34" i="9"/>
  <c r="L31" i="9"/>
  <c r="N31" i="9"/>
  <c r="L16" i="9"/>
  <c r="N16" i="9"/>
  <c r="L10" i="9"/>
  <c r="N10" i="9"/>
  <c r="N28" i="9"/>
  <c r="L28" i="9"/>
  <c r="E37" i="9"/>
  <c r="G22" i="9"/>
  <c r="E19" i="9"/>
  <c r="N35" i="17"/>
  <c r="N32" i="17"/>
  <c r="N33" i="17"/>
  <c r="N9" i="17"/>
  <c r="R34" i="17"/>
  <c r="N34" i="17"/>
  <c r="N36" i="17"/>
  <c r="N37" i="17"/>
  <c r="N31" i="17"/>
  <c r="R10" i="17"/>
  <c r="N10" i="17"/>
  <c r="N8" i="17"/>
  <c r="E34" i="9"/>
  <c r="G34" i="9"/>
  <c r="I20" i="10"/>
  <c r="M19" i="10"/>
  <c r="G28" i="10"/>
  <c r="M20" i="10"/>
  <c r="M37" i="21"/>
  <c r="M45" i="21"/>
  <c r="M17" i="21"/>
  <c r="M29" i="21"/>
  <c r="M41" i="21"/>
  <c r="M25" i="21"/>
  <c r="G17" i="10"/>
  <c r="I19" i="10"/>
  <c r="G19" i="10"/>
  <c r="I24" i="10"/>
  <c r="G23" i="10"/>
  <c r="M12" i="10"/>
  <c r="G24" i="10"/>
  <c r="K20" i="10"/>
  <c r="I15" i="10"/>
  <c r="K15" i="10"/>
  <c r="G18" i="10"/>
  <c r="K25" i="10"/>
  <c r="M15" i="10"/>
  <c r="A2" i="21"/>
  <c r="A2" i="10"/>
  <c r="M11" i="10"/>
  <c r="I25" i="10"/>
  <c r="G11" i="10"/>
  <c r="G13" i="10"/>
  <c r="G9" i="10"/>
  <c r="M13" i="10"/>
  <c r="G21" i="10"/>
  <c r="G26" i="10"/>
  <c r="K13" i="10"/>
  <c r="K26" i="10"/>
  <c r="E22" i="9"/>
  <c r="M26" i="10"/>
  <c r="M12" i="11"/>
  <c r="A2" i="11"/>
  <c r="M16" i="11"/>
  <c r="M28" i="11"/>
  <c r="A2" i="17"/>
  <c r="G25" i="9"/>
  <c r="G28" i="9"/>
  <c r="E25" i="9"/>
  <c r="E28" i="9"/>
  <c r="G31" i="9"/>
  <c r="G19" i="9"/>
  <c r="E31" i="9"/>
  <c r="G37" i="9"/>
  <c r="R32" i="17"/>
  <c r="R9" i="17"/>
  <c r="R35" i="17"/>
  <c r="R36" i="17"/>
  <c r="R33" i="17"/>
  <c r="R31" i="17"/>
  <c r="R8" i="17"/>
  <c r="R37" i="17"/>
  <c r="E34" i="12" l="1"/>
  <c r="N45" i="4"/>
  <c r="J2" i="21"/>
  <c r="J2" i="11"/>
  <c r="N44" i="4"/>
  <c r="N43" i="4"/>
  <c r="H2" i="10"/>
  <c r="N39" i="4"/>
  <c r="H2" i="17"/>
  <c r="K10" i="7" l="1"/>
  <c r="I10" i="7"/>
  <c r="I17" i="7"/>
  <c r="K17" i="7"/>
  <c r="I14" i="7"/>
  <c r="K14" i="7"/>
  <c r="I26" i="7"/>
  <c r="K26" i="7"/>
  <c r="K24" i="7"/>
  <c r="I24" i="7"/>
  <c r="I19" i="7"/>
  <c r="K19" i="7"/>
  <c r="I20" i="7"/>
  <c r="K20" i="7"/>
  <c r="K25" i="7"/>
  <c r="I25" i="7"/>
  <c r="K13" i="7"/>
  <c r="I13" i="7"/>
  <c r="A2" i="7"/>
  <c r="F38" i="4" s="1"/>
  <c r="I15" i="7"/>
  <c r="K15" i="7"/>
  <c r="I12" i="7"/>
  <c r="K12" i="7"/>
  <c r="I23" i="7"/>
  <c r="K23" i="7"/>
  <c r="I27" i="7"/>
  <c r="K27" i="7"/>
  <c r="K22" i="7"/>
  <c r="I22" i="7"/>
  <c r="K18" i="7"/>
  <c r="I18" i="7"/>
  <c r="K28" i="7"/>
  <c r="I28" i="7"/>
  <c r="I11" i="7"/>
  <c r="K11" i="7"/>
  <c r="I21" i="7"/>
  <c r="K21" i="7"/>
  <c r="K16" i="7"/>
  <c r="I16" i="7"/>
  <c r="F2" i="7" l="1"/>
  <c r="N42" i="4"/>
  <c r="L2" i="8"/>
  <c r="M2" i="12" l="1"/>
  <c r="K2" i="7"/>
  <c r="M2" i="10"/>
  <c r="M2" i="21"/>
  <c r="M2" i="9"/>
  <c r="Q2" i="17"/>
  <c r="M2" i="11"/>
  <c r="A9" i="4"/>
  <c r="E30" i="12"/>
  <c r="E32" i="12"/>
  <c r="E29" i="12"/>
  <c r="E33" i="12"/>
</calcChain>
</file>

<file path=xl/sharedStrings.xml><?xml version="1.0" encoding="utf-8"?>
<sst xmlns="http://schemas.openxmlformats.org/spreadsheetml/2006/main" count="411" uniqueCount="226">
  <si>
    <t>Oui</t>
  </si>
  <si>
    <t>Nouveau</t>
  </si>
  <si>
    <t>Canada</t>
  </si>
  <si>
    <t>Contribution en espèces</t>
  </si>
  <si>
    <t>Location de salles</t>
  </si>
  <si>
    <t>Capital</t>
  </si>
  <si>
    <t>Fédéral</t>
  </si>
  <si>
    <t>Non</t>
  </si>
  <si>
    <t>Existant</t>
  </si>
  <si>
    <t>Hors du Canada</t>
  </si>
  <si>
    <t>En nature</t>
  </si>
  <si>
    <t>Coûts de diffusion</t>
  </si>
  <si>
    <t>Hors capital</t>
  </si>
  <si>
    <t>Provincial</t>
  </si>
  <si>
    <t>Coûts PI</t>
  </si>
  <si>
    <t>Municipal</t>
  </si>
  <si>
    <t>DCC (utilisation de NGen)</t>
  </si>
  <si>
    <t>Autres coûts éligibles</t>
  </si>
  <si>
    <t>Cahier d'exercices financiers des projets d'IA de NGen v2.0</t>
  </si>
  <si>
    <t>Document confidentiel d'entreprise</t>
  </si>
  <si>
    <t>Formulaire financier</t>
  </si>
  <si>
    <t xml:space="preserve">Veuillez entrer le même nom que celui que vous avez utilisé dans les autres documents de demande.		</t>
  </si>
  <si>
    <t>Nom légal de l’entreprise</t>
  </si>
  <si>
    <t>Titre et numéro du projet</t>
  </si>
  <si>
    <t>Rôle au sein du projet</t>
  </si>
  <si>
    <t>Achevé par</t>
  </si>
  <si>
    <t>Nom:</t>
  </si>
  <si>
    <t>Courriel :</t>
  </si>
  <si>
    <t>Chaque partenaire du consortium de projet est tenu de remplir et de soumettre sa propre copie du cahier financier.</t>
  </si>
  <si>
    <t>Autres sources de financement</t>
  </si>
  <si>
    <t>Les partenaires sont tenus de divulguer tout soutien reçu dans le cadre d’autres programmes gouvernementaux qui sera utilisé pour soutenir ce projet et ses activités.</t>
  </si>
  <si>
    <t>Entité gouvernementale (fédérale/provinciale/municipale)</t>
  </si>
  <si>
    <t>Nom du programme</t>
  </si>
  <si>
    <t>Limite de cumul des programmes (%)</t>
  </si>
  <si>
    <t>Date d'effet (début)</t>
  </si>
  <si>
    <t>Date d'effet (fin)</t>
  </si>
  <si>
    <t>Montant ($ CA)</t>
  </si>
  <si>
    <t>Indicateur de l'état d'avancement du formulaire</t>
  </si>
  <si>
    <t>Les indicateurs d’état suivants montrent les erreurs ou omissions potentielles qui peuvent être présentes sur l’une des feuilles de calcul.</t>
  </si>
  <si>
    <t>Formulaire :</t>
  </si>
  <si>
    <t>Coûts de main-d'œuvre</t>
  </si>
  <si>
    <t>Coûts de sous-traitance</t>
  </si>
  <si>
    <t>Coûts d'immobilisations et d'équipement</t>
  </si>
  <si>
    <t>Coûts des matériaux et fournitures</t>
  </si>
  <si>
    <t>Coûts de déplacement</t>
  </si>
  <si>
    <t>Autres coûts admissibles</t>
  </si>
  <si>
    <t>Coûts admissibles non financés</t>
  </si>
  <si>
    <t>10/26/22 - Added block "Completed by" on Form Status Tab</t>
  </si>
  <si>
    <t>Directives d'établissement du formulaire</t>
  </si>
  <si>
    <t>Avant de remplir ce formulaire, reportez-vous aux notes ci-dessous.</t>
  </si>
  <si>
    <t>Veuillez noter que ce formulaire s’adresse uniquement aux partenaires du projet. Les sous-traitants ne doivent pas remplir ce formulaire.</t>
  </si>
  <si>
    <t>Comment remplir le formulaire</t>
  </si>
  <si>
    <t>Les boîtes ombragées</t>
  </si>
  <si>
    <t>indiquent que la valeur est calculée automatiquement.</t>
  </si>
  <si>
    <t xml:space="preserve">Les boîtes ayant deux astérisques rouges </t>
  </si>
  <si>
    <t>**</t>
  </si>
  <si>
    <t>indiquent que des informations critiques sont manquantes.</t>
  </si>
  <si>
    <t>Convention de dénomination des fichiers de formulaires financiers</t>
  </si>
  <si>
    <t>Veuillez utiliser la convention suivante lorsque vous soumettez vos formulaires financiers. 
*Chaque partenaire de projet devra soumettre son propre cahier d’exercices pour allouer son budget prévu.</t>
  </si>
  <si>
    <t>Coûts admissibles</t>
  </si>
  <si>
    <t>Ce qui suit décrit les coûts admissibles au remboursement selon le Guide du programme ISI :</t>
  </si>
  <si>
    <t>1. Coûts de main-d'oeuvre</t>
  </si>
  <si>
    <t>Onglet Coûts de main-d’œuvre</t>
  </si>
  <si>
    <t>Comprend la partie des salaires bruts ou des traitements du personnel travaillant directement sur les activités du projet. Cela inclura le RPC, l’assurance-emploi et l’ISE, mais doit exclure tous les avantages discrétionnaires (c.-à-d. santé et soins dentaires) ou les primes. Assurez-vous de fournir le rôle ou le titre de la personne du travail (y compris le nombre d’ETP si plus de 1), une brève description des activités de chaque rôle dans le cadre du projet, le salaire brut horaire (convertir le « salaire » en taux horaire en divisant 2 080 heures de travail) et le nombre total d’heures de travail consacrées au projet. Dans le calcul des coûts de main-d’œuvre, les coûts de l’administration courante et des opérations de l’organisation ne sont pas admissibles. La partie des coûts salariaux du personnel dont il peut être démontré qu’elle appuie directement la réalisation du projet (c.-à-d. les gestionnaires de projet, les comptables de projet) peut être considérée comme des coûts de projet financés admissibles.</t>
  </si>
  <si>
    <t>2. Sous-traitance et consultation</t>
  </si>
  <si>
    <t>Onglet Coûts des contrats de sous-traitance</t>
  </si>
  <si>
    <t>Cette section devrait être utilisée pour montrer tout travail rémunéré qui est essentiel à la réussite du projet, lorsque l’expertise n’existe pas dans le groupe de collaboration et qu’une source externe est requise. Les coûts liés à la sous-traitance doivent être comptabilisés à la juste valeur marchande et doivent être raisonnables et conformes aux normes et pratiques de l’industrie. Un partenaire de projet ne peut pas non plus être un sous-traitant ou un consultant en matière de main-d’œuvre. Le montant total des coûts de sous-traitance ou de consultation ne peut dépasser 40 % de la valeur des coûts totaux du projet.</t>
  </si>
  <si>
    <t>3. Immobilisations, biens non liés aux immobilisations et installations</t>
  </si>
  <si>
    <t>Onglet Coûts d’immobilisations et d’équipement</t>
  </si>
  <si>
    <t xml:space="preserve">Cette section concerne les dépenses en équipement et en immobilisations liées aux objectifs du projet, qui sont essentielles au succès des projets de recherche, de développement ou de démonstration, et qui ne sont pas autrement disponibles en tant que ressource partagée. Cela comprend les coûts liés à l’acquisition de nouvel équipement, y compris les coûts d’achat, de location, d’exploitation (doit être mesuré spécifiquement) et d’entretien. Toute dépense en immobilisations pour un seul actif de plus de 1 million de dollars doit être approuvée à l’avance par NGen avant l’achat. L’équipement et les immobilisations ne peuvent pas dépasser 45 % de la valeur totale du projet (y compris les contributions en nature et non versées). </t>
  </si>
  <si>
    <t>4. Équipement existant</t>
  </si>
  <si>
    <t>Onglet Équipement et coûts d’immobilisations</t>
  </si>
  <si>
    <t xml:space="preserve">L’utilisation d’équipements existants est considérée comme une contribution en nature et n’est donc pas remboursable. Seuls les coûts directs encourus pour l’exploitation de l’équipement, qui sont spécifiquement mesurés, peuvent être admissibles au remboursement. </t>
  </si>
  <si>
    <t>5. Matériaux et fournitures</t>
  </si>
  <si>
    <t>Onglet Coûts des matériaux et des fournitures</t>
  </si>
  <si>
    <t>Matériaux à consommer pour le projet achetés auprès de tiers. Les matériaux fournis par des filiales ou des sociétés associées doivent exclure l’élément de bénéfice de la valeur placée sur ce matériau (c’est-à-dire qu’ils doivent être évalués au coût ou à l’aide de flux de trésorerie actualisés - voir ci-dessous). Si les déchets ou les rebuts ont une valeur résiduelle/de revente importante, les chiffres doivent en tenir compte.</t>
  </si>
  <si>
    <t>6. Frais de déplacement</t>
  </si>
  <si>
    <t>Onglet Frais de déplacement</t>
  </si>
  <si>
    <t>Les frais de voyage, y compris les frais de repas et d’hébergement, qui sont conformes à la directive sur les voyages du Conseil national mixte. Vous ne devez inclure que les coûts raisonnables qui sont justifiés et qui seront engagés exclusivement pour faire avancer ce projet. Si les employés reçoivent une allocation mensuelle de voiture, seul le kilométrage lié au projet peut être facturé au projet.  Les boissons alcoolisées sont une dépense non admissible.</t>
  </si>
  <si>
    <t>Directive sur les voyages du Conseil national mixte</t>
  </si>
  <si>
    <t>7. Autres coûts admissibles</t>
  </si>
  <si>
    <t>Onglet Autres coûts admissibles</t>
  </si>
  <si>
    <t>Autres coûts directs qui peuvent être spécifiquement identifiés et mesurés comme étant engagés dans l’exécution des activités du projet (par exemple, études de marché, licences, abonnements à des logiciels). Les autres coûts doivent être justifiés dans vos questions de demande. Les catégories pour les autres coûts admissibles comprennent, sans toutefois s’y limiter :</t>
  </si>
  <si>
    <t>a) Frais d'utilisation</t>
  </si>
  <si>
    <t>Frais de service et frais d’abonnement/licence directement liés au projet. Ceux-ci excluent les frais d’administration de projet facturés aux projets par NGen.</t>
  </si>
  <si>
    <t>b) Location de locaux ou d'installations</t>
  </si>
  <si>
    <t>Le coût différentiel de l’espace par rapport au projet.  Ce sont des coûts qui n’auraient pas été engagés sans le projet.  Les frais généraux ou les coûts encourus par le projet à l’égard de l’administration et du fonctionnement courants de l’organisation, tels que le loyer, les services publics, et autres, sont des coûts non admissibles.</t>
  </si>
  <si>
    <t>c) Coûts de conférences</t>
  </si>
  <si>
    <t>Coûts liés à la location d’installations pour soutenir les conférences et aux dépenses de télécommunication connexes. Ceux-ci doivent avoir un lien spécifique avec le projet (p. ex. un marathon de programmation ciblé pour relever un défi de projet).</t>
  </si>
  <si>
    <t>d) Coûts de diffusion</t>
  </si>
  <si>
    <t>Frais de publication et autres coûts, mais ne doivent pas inclure les coûts de diffusion liés à la commercialisation ou à la production.</t>
  </si>
  <si>
    <t>e) Coûts de propriété intellectuelle (PI)</t>
  </si>
  <si>
    <t>Coûts raisonnables liés à la protection par brevet de la propriété intellectuelle nouvelle découlant d’un projet sont admissibles.  Les coûts de PI seront admissibles à un remboursement dans le cadre du programme d'IAF de NGen. Seules les PME pourront réclamer des frais de PI; les coûts ne peuvent pas dépasser 200 000 $ de PI admissible par PME.</t>
  </si>
  <si>
    <t>f) Flux de trésorerie actualisés</t>
  </si>
  <si>
    <t>Le traitement des flux de trésorerie actualisés est utilisé sur les biens et services (y compris les licences) qui sont fournis directement au projet par un partenaire du projet.  Le partenaire fournisseur pourrait fournir les biens et services à un « coût actualisé » pour le projet à un escompte de 65 %, et un total dû de 35 % de la juste valeur marchande (JVM). La partie remise (65 %) serait une contribution en nature. La part totale due (35 %) serait remboursée au projet.</t>
  </si>
  <si>
    <t>8. Coûts à l'étranger</t>
  </si>
  <si>
    <t>Coûts de main-d'œuvre et de sous-traitance</t>
  </si>
  <si>
    <t>Tous les coûts admissibles engagés à l’extérieur du Canada peuvent être pris en considération pour remboursement SEULEMENT avec l’approbation préalable de NGen. Ces coûts doivent être essentiels au projet, et il n’y a pas d’autres solutions canadiennes capables d’entreprendre les travaux de la manière requise. Ce consentement n’est pas requis pour l’équipement, le matériel ou les fournitures qui sont achetés auprès de fournisseurs à l’extérieur du Canada et expédiés au Canada, mais il est recommandé de vérifier auprès de NGen avant tout achat important à l’extérieur du Canada. Le consentement n’est pas non plus requis pour les coûts liés à l’obtention de droits de propriété intellectuelle dans des pays étrangers.</t>
  </si>
  <si>
    <t>Les coûts suivants sont des coûts admissibles du projet, mais ils ne sont pas admissibles au remboursement.</t>
  </si>
  <si>
    <t>Onglet Coûts admissibles non financés</t>
  </si>
  <si>
    <t>• Paiements à des entités fédérales (p. ex., le Conseil national de recherches).</t>
  </si>
  <si>
    <t>• Coûts d’infrastructure (construction, réparation et entretien) qui sont directement liés au projet.</t>
  </si>
  <si>
    <t>• Dépenses liées à la construction, à l’achat d’un bâtiment ou d’un terrain, si NGen approuve à l’avance des coûts tels que les coûts admissibles non financés.</t>
  </si>
  <si>
    <t>• Tous les coûts admissibles engagés avant l’approbation du projet par NGen.</t>
  </si>
  <si>
    <t>Coûts non admissibles</t>
  </si>
  <si>
    <t>Les coûts suivants ne sont pas admissibles et doivent être exclus de toute partie des coûts du projet et de tout calcul.</t>
  </si>
  <si>
    <t>• Coûts d’immobilisations, d’infrastructure ou d’équipement qui ne sont pas liés aux objectifs du projet.</t>
  </si>
  <si>
    <t>• Dépenses liées à la construction, à l’achat d’un bâtiment ou d’un terrain, sauf dans la section sur les coûts admissibles non financés.</t>
  </si>
  <si>
    <t>• Amendes et pénalités.</t>
  </si>
  <si>
    <t>• Provisions pour imprévus.</t>
  </si>
  <si>
    <t>• Pertes sur investissements, autres projets, contrats, créances irrécouvrables ou dépenses pour frais de recouvrement.</t>
  </si>
  <si>
    <t>• Impôts fédéraux et provinciaux sur le revenu, taxe de vente harmonisée (TVH), taxes sur les produits et services (TPS), taxes sur la valeur ajoutée étrangère (TVA) les excédents d’impôts sur les bénéfices ou de surtaxes et/ou les dépenses spéciales liées à ces impôts.</t>
  </si>
  <si>
    <t>• Dépenses et amortissement des installations excédentaires (bâtiments ou locaux qui ne sont pas utilisés pendant le projet).</t>
  </si>
  <si>
    <t>• Amortissement de la plus-value non réalisée des actifs.</t>
  </si>
  <si>
    <t>• Moins-value des actifs payés par NGen.</t>
  </si>
  <si>
    <t xml:space="preserve">• Honoraires, cadeaux, dons, frais de représentation et boissons alcoolisées.	</t>
  </si>
  <si>
    <t xml:space="preserve">• Cotisations et autres adhésions autres que les associations professionnelles et commerciales régulières.	</t>
  </si>
  <si>
    <t>• Coûts extraordinaires ou anormaux pour des conseils professionnels, à moins que l’approbation de NGen ne soit obtenue avant d’encourir le coût.</t>
  </si>
  <si>
    <t xml:space="preserve">• Primes d’assurance-vie dont le produit revient au bénéficiaire.	</t>
  </si>
  <si>
    <t>•  Indemnités de départ discrétionnaires et indemnités de séparation.</t>
  </si>
  <si>
    <t>•  Coûts liés à l’administration et au fonctionnement courants des bénéficiaires, à l’exception des coûts salariaux spécifiquement liés au projet admissible.</t>
  </si>
  <si>
    <t>•  Coûts liés aux frais généraux encourus par les bénéficiaires.</t>
  </si>
  <si>
    <t>• Coûts pour lesquels le bénéficiaire est admissible à un remboursement de sources gouvernementales fédérales, provinciales, territoriales ou municipales.</t>
  </si>
  <si>
    <t>•  Salaire des membres du conseil d’administration.</t>
  </si>
  <si>
    <t>• Frais juridiques, comptables et de conseil dans le cadre d’un litige ou d’une réorganisation financière.</t>
  </si>
  <si>
    <t>• Activités dont les avantages reviennent à une seule entreprise ou organisation.</t>
  </si>
  <si>
    <t xml:space="preserve">• Projets pour lesquels, de l’avis de NGen, il n’y a pas d’adhésion de la part des membres et pas d’aspect collaboratif.	</t>
  </si>
  <si>
    <t>Contributions en nature</t>
  </si>
  <si>
    <t>Tous les onglets non liés à la main-d’œuvre</t>
  </si>
  <si>
    <t>Les contributions en nature sont des biens et des services qui sont fournis ou donnés au projet sans frais et qui ne sont pas admissibles au remboursement par NGen. 
Les contributions en nature doivent être évaluées à la juste valeur marchande et doivent être appuyées par une entente écrite entre les parties qui énonce la nature de la contribution en nature.</t>
  </si>
  <si>
    <t>État : feuille de calcul</t>
  </si>
  <si>
    <t>Votre participation au projet entraîne-t-elle des coûts de main-d’œuvre?</t>
  </si>
  <si>
    <t>please select</t>
  </si>
  <si>
    <t>Rôle/titre (inclure # ETP)</t>
  </si>
  <si>
    <t>Description des activités admissibles réalisées pour le projet</t>
  </si>
  <si>
    <t>Emplacement physique</t>
  </si>
  <si>
    <r>
      <t xml:space="preserve">Salaire horaire </t>
    </r>
    <r>
      <rPr>
        <vertAlign val="superscript"/>
        <sz val="10"/>
        <rFont val="Arial"/>
        <family val="2"/>
      </rPr>
      <t>1</t>
    </r>
    <r>
      <rPr>
        <sz val="10"/>
        <rFont val="Arial"/>
        <family val="2"/>
      </rPr>
      <t xml:space="preserve"> ($)</t>
    </r>
  </si>
  <si>
    <t>Tarif journalier ($/jour)
(calcul automatique)</t>
  </si>
  <si>
    <t>Coût total</t>
  </si>
  <si>
    <t>(calcul automatique)</t>
  </si>
  <si>
    <t>NGen Feedback</t>
  </si>
  <si>
    <t>Total des coûts de main-d'oeuvre $</t>
  </si>
  <si>
    <t>1.  Le salaire horaire devrait être le salaire à l'heure, y compris les avantages prévus par la loi.</t>
  </si>
  <si>
    <t>Votre participation au projet entraîne-t-elle des coûts de sous-traitance?</t>
  </si>
  <si>
    <t>Yes</t>
  </si>
  <si>
    <t>No</t>
  </si>
  <si>
    <t>Veuillez fournir des détails sur tous les coûts de sous-traitance que vous prévoyez encourir dans le cadre du projet.</t>
  </si>
  <si>
    <t>Entreprise ou particulier sous-traitant</t>
  </si>
  <si>
    <t>Pays dans lequel le travail</t>
  </si>
  <si>
    <t>Description des activités liées au projet</t>
  </si>
  <si>
    <t>Estimation des coûts ($)</t>
  </si>
  <si>
    <t>Type de contribution</t>
  </si>
  <si>
    <t>sera réalisé</t>
  </si>
  <si>
    <t>Total des coûts de sous-traitance</t>
  </si>
  <si>
    <t xml:space="preserve">Veuillez fournir une brève justification de l’utilisation des sous-traitants énumérés ci-dessus. 
Lorsque des sous-traitants se trouvent à l’extérieur du Canada, veuillez justifier pourquoi cela est nécessaire et pourquoi une solution de rechange canadienne ne convient pas.	</t>
  </si>
  <si>
    <t>Coûts d'équipement et d'immobilisations</t>
  </si>
  <si>
    <t xml:space="preserve">Votre participation à ce projet entraîne-t-elle des coûts d'équipement et d'immobilisations? </t>
  </si>
  <si>
    <t>Veuillez fournir une ventilation de l’équipement et des immobilisations que vous achèterez et utiliserez pour le projet.</t>
  </si>
  <si>
    <t>Article nouveau ou existant?</t>
  </si>
  <si>
    <t>Prix d'achat ($)</t>
  </si>
  <si>
    <t>Description de l'équipement/des immobilisations</t>
  </si>
  <si>
    <t>Description de l’utilisation admissible dans le cadre du projet</t>
  </si>
  <si>
    <t>Coûts des matériaux</t>
  </si>
  <si>
    <t>Votre participation au projet entraîne-t-elle des coûts en matériaux?</t>
  </si>
  <si>
    <t>Veuillez fournir une ventilation des matériaux que vous prévoyez consommer pendant le projet.</t>
  </si>
  <si>
    <t>Description des matériaux</t>
  </si>
  <si>
    <t>Quantité</t>
  </si>
  <si>
    <t>Coût / matériaux ($)</t>
  </si>
  <si>
    <t>Total (calcul automatique)</t>
  </si>
  <si>
    <t>Total des coûts des matériaux</t>
  </si>
  <si>
    <t>Matériaux à consommer pour le projet achetés auprès de tiers. Les matériaux fournis par des filiales ou des sociétés associées doivent exclure l’élément de bénéfice de la valeur placée sur ce matériau (c’est-à-dire qu’ils doivent être évalués au coût). Si les déchets ou les rebuts ont une valeur résiduelle/de revente importante, les chiffres doivent en tenir compte.</t>
  </si>
  <si>
    <t>Frais de déplacement</t>
  </si>
  <si>
    <t xml:space="preserve">Votre participation au projet entraîne-t-elle des frais de déplacement? </t>
  </si>
  <si>
    <t>Veuillez fournir une ventilation des frais de déplacement que vous prévoyez dépenser pendant le projet.</t>
  </si>
  <si>
    <t>But du voyage et description des frais de voyage.</t>
  </si>
  <si>
    <t>Nombre de travailleurs directs</t>
  </si>
  <si>
    <t>Nombre de fois</t>
  </si>
  <si>
    <t>Coût ($)</t>
  </si>
  <si>
    <t>Total des frais de déplacement</t>
  </si>
  <si>
    <t>Autres coûts admissibles - financés</t>
  </si>
  <si>
    <t xml:space="preserve">Votre participation entraîne-t-elle d'autres coûts admissibles? </t>
  </si>
  <si>
    <t>Si « Oui », veuillez fournir, dans le tableau ci-dessous, les estimations des autres coûts qui ne correspondent à aucune autre rubrique de coûts des autres onglets de ce cahier. Veuillez consulter l’onglet des directives (ou ci-dessous) pour plus de détails sur les types de coûts admissibles au remboursement.</t>
  </si>
  <si>
    <t>Les coûts qui sont des coûts admissibles du projet, mais qui ne sont pas admissibles au remboursement, devraient être exclus.</t>
  </si>
  <si>
    <t>Description du coût</t>
  </si>
  <si>
    <t>Description de l'utilisation aux fins du projet</t>
  </si>
  <si>
    <t>Catégorie</t>
  </si>
  <si>
    <t>Total des autres coûts admissibles</t>
  </si>
  <si>
    <t>Autres coûts admissibles - non financés</t>
  </si>
  <si>
    <t xml:space="preserve">Votre participation au projet entraîne-t-elle des coûts admissibles non financés? </t>
  </si>
  <si>
    <t>Si  « Oui », veuillez fournir, dans le tableau ci-dessous, des estimations de ces coûts admissibles non financés.</t>
  </si>
  <si>
    <r>
      <t xml:space="preserve">Veuillez consulter l’onglet des directives (ou ci-dessous) pour plus de détails sur les types de coûts admissibles du projet qui </t>
    </r>
    <r>
      <rPr>
        <b/>
        <u/>
        <sz val="10"/>
        <rFont val="Arial"/>
        <family val="2"/>
      </rPr>
      <t>ne sont pas</t>
    </r>
    <r>
      <rPr>
        <b/>
        <sz val="10"/>
        <rFont val="Arial"/>
        <family val="2"/>
      </rPr>
      <t xml:space="preserve"> admissibles au remboursement.</t>
    </r>
  </si>
  <si>
    <t>Estimation</t>
  </si>
  <si>
    <t>Contribution</t>
  </si>
  <si>
    <t>Description et justification du coût</t>
  </si>
  <si>
    <t>des coûts</t>
  </si>
  <si>
    <t>en nature?</t>
  </si>
  <si>
    <t>Total des coûts admissibles non financés</t>
  </si>
  <si>
    <t>Sommaire des coûts du projet</t>
  </si>
  <si>
    <t xml:space="preserve">Le tableau ci-dessous est calculé automatiquement à partir des informations que vous avez saisies sur les autres feuilles de calcul.	</t>
  </si>
  <si>
    <t>Total des coûts admissibles</t>
  </si>
  <si>
    <t>Coûts de main-d'œuvre :</t>
  </si>
  <si>
    <t>Location de locaux/d'installations :</t>
  </si>
  <si>
    <t>Coûts de sous-traitance :</t>
  </si>
  <si>
    <t xml:space="preserve">Coûts de diffusion : </t>
  </si>
  <si>
    <t>Coûts d'immobilisations et d'équipement :</t>
  </si>
  <si>
    <t>Coûts liés à la PI :</t>
  </si>
  <si>
    <t>Coûts des matériaux et fournitures :</t>
  </si>
  <si>
    <t xml:space="preserve">Coûts de flux de trésorerie actualisés : </t>
  </si>
  <si>
    <t>Frais de déplacement :</t>
  </si>
  <si>
    <t xml:space="preserve">Autres coûts admissibles : </t>
  </si>
  <si>
    <t>Autres coûts admissibles :</t>
  </si>
  <si>
    <t xml:space="preserve">Total des coûts admissibles financés : </t>
  </si>
  <si>
    <t>Total des autres coûts admissibles :</t>
  </si>
  <si>
    <t>Coûts admissibles non financés :</t>
  </si>
  <si>
    <t>(Non admissibles au remboursement)</t>
  </si>
  <si>
    <t>Contributions en nature prévues :</t>
  </si>
  <si>
    <t>Autre financement gouvernemental :</t>
  </si>
  <si>
    <t>Statistiques de financement (à l'usage interne)</t>
  </si>
  <si>
    <t>Coûts en proportion du total :</t>
  </si>
  <si>
    <t xml:space="preserve">Les coûts de sous-traitance et de consultation ne peuvent pas dépasser 40 % de la valeur totale du projet.	</t>
  </si>
  <si>
    <t>Coûts d'équipement et d'immobilisations :</t>
  </si>
  <si>
    <t>Les coûts d’équipement et d’immobilisations ne peuvent pas dépasser 45 % de la valeur totale du projet.</t>
  </si>
  <si>
    <t>Heures consacrées au projet (supposons        2080 heures/an)</t>
  </si>
  <si>
    <t>Changements à la v1.0 :</t>
  </si>
  <si>
    <t xml:space="preserve">
Nom légal de l'entreprise
Nom légal de l’entreprise
Nom légal de l’entreprise
Nom légal de l'entreprise
Nom légal de l'entreprise</t>
  </si>
  <si>
    <t xml:space="preserve">
Partenaire principal - 
Partenaire 1 - 
Partenaire 2 - 
Partenaire 3 -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</si>
</sst>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_-&quot;£&quot;* #,##0.00_-;\-&quot;£&quot;* #,##0.00_-;_-&quot;£&quot;* &quot;-&quot;??_-;_-@_-"/>
    <numFmt numFmtId="165" formatCode="_-&quot;£&quot;* #,##0_-;\-&quot;£&quot;* #,##0_-;_-&quot;£&quot;* &quot;-&quot;??_-;_-@_-"/>
    <numFmt numFmtId="166" formatCode="_-[$$-1009]* #,##0.00_-;\-[$$-1009]* #,##0.00_-;_-[$$-1009]* &quot;-&quot;??_-;_-@_-"/>
  </numFmts>
  <fonts count="39">
    <font>
      <sz val="10"/>
      <name val="Arial"/>
    </font>
    <font>
      <sz val="10"/>
      <name val="Arial"/>
      <family val="2"/>
    </font>
    <font>
      <b/>
      <sz val="12"/>
      <name val="Arial"/>
      <family val="2"/>
    </font>
    <font>
      <b/>
      <sz val="10"/>
      <name val="Arial"/>
      <family val="2"/>
    </font>
    <font>
      <sz val="10"/>
      <name val="Arial"/>
      <family val="2"/>
    </font>
    <font>
      <b/>
      <sz val="14"/>
      <name val="Arial"/>
      <family val="2"/>
    </font>
    <font>
      <b/>
      <sz val="10"/>
      <color indexed="10"/>
      <name val="Arial"/>
      <family val="2"/>
    </font>
    <font>
      <sz val="12"/>
      <name val="Arial"/>
      <family val="2"/>
    </font>
    <font>
      <sz val="10"/>
      <color indexed="44"/>
      <name val="Arial"/>
      <family val="2"/>
    </font>
    <font>
      <b/>
      <i/>
      <sz val="10"/>
      <name val="Arial"/>
      <family val="2"/>
    </font>
    <font>
      <sz val="10"/>
      <color indexed="41"/>
      <name val="Arial"/>
      <family val="2"/>
    </font>
    <font>
      <b/>
      <sz val="10"/>
      <color indexed="12"/>
      <name val="Arial"/>
      <family val="2"/>
    </font>
    <font>
      <b/>
      <sz val="12"/>
      <color indexed="10"/>
      <name val="Verdana"/>
      <family val="2"/>
    </font>
    <font>
      <b/>
      <sz val="14"/>
      <color indexed="9"/>
      <name val="Arial"/>
      <family val="2"/>
    </font>
    <font>
      <sz val="10"/>
      <color indexed="9"/>
      <name val="Arial"/>
      <family val="2"/>
    </font>
    <font>
      <b/>
      <sz val="10"/>
      <color indexed="9"/>
      <name val="Arial"/>
      <family val="2"/>
    </font>
    <font>
      <b/>
      <sz val="12"/>
      <color indexed="9"/>
      <name val="Verdana"/>
      <family val="2"/>
    </font>
    <font>
      <b/>
      <sz val="12"/>
      <color indexed="9"/>
      <name val="Arial"/>
      <family val="2"/>
    </font>
    <font>
      <sz val="12"/>
      <color indexed="9"/>
      <name val="Arial"/>
      <family val="2"/>
    </font>
    <font>
      <sz val="10"/>
      <color indexed="9"/>
      <name val="Arial"/>
      <family val="2"/>
    </font>
    <font>
      <b/>
      <i/>
      <sz val="12"/>
      <color indexed="9"/>
      <name val="Arial"/>
      <family val="2"/>
    </font>
    <font>
      <sz val="20"/>
      <color indexed="8"/>
      <name val="Arial"/>
      <family val="2"/>
    </font>
    <font>
      <b/>
      <sz val="20"/>
      <color indexed="10"/>
      <name val="Verdana"/>
      <family val="2"/>
    </font>
    <font>
      <b/>
      <sz val="20"/>
      <name val="Arial"/>
      <family val="2"/>
    </font>
    <font>
      <b/>
      <sz val="12"/>
      <name val="Univers 55"/>
    </font>
    <font>
      <sz val="14"/>
      <name val="Arial"/>
      <family val="2"/>
    </font>
    <font>
      <b/>
      <sz val="16"/>
      <name val="Arial"/>
      <family val="2"/>
    </font>
    <font>
      <sz val="16"/>
      <name val="Arial"/>
      <family val="2"/>
    </font>
    <font>
      <b/>
      <sz val="10"/>
      <color rgb="FF333333"/>
      <name val="Arial"/>
      <family val="2"/>
    </font>
    <font>
      <b/>
      <u/>
      <sz val="10"/>
      <name val="Arial"/>
      <family val="2"/>
    </font>
    <font>
      <sz val="10"/>
      <color theme="0"/>
      <name val="Arial"/>
      <family val="2"/>
    </font>
    <font>
      <i/>
      <sz val="10"/>
      <name val="Arial"/>
      <family val="2"/>
    </font>
    <font>
      <i/>
      <sz val="10"/>
      <color rgb="FFC00000"/>
      <name val="Arial"/>
      <family val="2"/>
    </font>
    <font>
      <vertAlign val="superscript"/>
      <sz val="10"/>
      <name val="Arial"/>
      <family val="2"/>
    </font>
    <font>
      <b/>
      <i/>
      <u/>
      <sz val="12"/>
      <name val="Arial"/>
      <family val="2"/>
    </font>
    <font>
      <b/>
      <i/>
      <u/>
      <sz val="10"/>
      <name val="Arial"/>
      <family val="2"/>
    </font>
    <font>
      <b/>
      <sz val="12"/>
      <color rgb="FFFF0000"/>
      <name val="Verdana Pro"/>
      <family val="2"/>
    </font>
    <font>
      <u/>
      <sz val="10"/>
      <color theme="10"/>
      <name val="Arial"/>
      <family val="2"/>
    </font>
    <font>
      <sz val="12"/>
      <color theme="0"/>
      <name val="Arial"/>
      <family val="2"/>
    </font>
  </fonts>
  <fills count="7">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theme="1"/>
        <bgColor indexed="64"/>
      </patternFill>
    </fill>
  </fills>
  <borders count="55">
    <border>
      <left/>
      <right/>
      <top/>
      <bottom/>
      <diagonal/>
    </border>
    <border>
      <left style="thick">
        <color indexed="62"/>
      </left>
      <right/>
      <top style="thick">
        <color indexed="62"/>
      </top>
      <bottom/>
      <diagonal/>
    </border>
    <border>
      <left/>
      <right/>
      <top style="thick">
        <color indexed="62"/>
      </top>
      <bottom/>
      <diagonal/>
    </border>
    <border>
      <left/>
      <right style="thick">
        <color indexed="62"/>
      </right>
      <top style="thick">
        <color indexed="62"/>
      </top>
      <bottom/>
      <diagonal/>
    </border>
    <border>
      <left style="thick">
        <color indexed="62"/>
      </left>
      <right/>
      <top/>
      <bottom/>
      <diagonal/>
    </border>
    <border>
      <left/>
      <right style="thick">
        <color indexed="62"/>
      </right>
      <top/>
      <bottom/>
      <diagonal/>
    </border>
    <border>
      <left style="thick">
        <color indexed="62"/>
      </left>
      <right/>
      <top/>
      <bottom style="thick">
        <color indexed="62"/>
      </bottom>
      <diagonal/>
    </border>
    <border>
      <left/>
      <right/>
      <top/>
      <bottom style="thick">
        <color indexed="62"/>
      </bottom>
      <diagonal/>
    </border>
    <border>
      <left/>
      <right style="thick">
        <color indexed="62"/>
      </right>
      <top/>
      <bottom style="thick">
        <color indexed="62"/>
      </bottom>
      <diagonal/>
    </border>
    <border>
      <left style="medium">
        <color indexed="62"/>
      </left>
      <right style="medium">
        <color indexed="62"/>
      </right>
      <top style="medium">
        <color indexed="62"/>
      </top>
      <bottom style="medium">
        <color indexed="62"/>
      </bottom>
      <diagonal/>
    </border>
    <border>
      <left style="medium">
        <color indexed="62"/>
      </left>
      <right style="medium">
        <color indexed="62"/>
      </right>
      <top style="medium">
        <color indexed="62"/>
      </top>
      <bottom style="thin">
        <color indexed="62"/>
      </bottom>
      <diagonal/>
    </border>
    <border>
      <left style="medium">
        <color indexed="62"/>
      </left>
      <right style="medium">
        <color indexed="62"/>
      </right>
      <top style="thin">
        <color indexed="62"/>
      </top>
      <bottom style="thin">
        <color indexed="62"/>
      </bottom>
      <diagonal/>
    </border>
    <border>
      <left style="medium">
        <color indexed="62"/>
      </left>
      <right style="medium">
        <color indexed="62"/>
      </right>
      <top style="thin">
        <color indexed="62"/>
      </top>
      <bottom style="medium">
        <color indexed="62"/>
      </bottom>
      <diagonal/>
    </border>
    <border>
      <left style="medium">
        <color indexed="62"/>
      </left>
      <right/>
      <top style="thin">
        <color indexed="62"/>
      </top>
      <bottom style="medium">
        <color indexed="62"/>
      </bottom>
      <diagonal/>
    </border>
    <border>
      <left/>
      <right/>
      <top style="thin">
        <color indexed="62"/>
      </top>
      <bottom style="medium">
        <color indexed="62"/>
      </bottom>
      <diagonal/>
    </border>
    <border>
      <left/>
      <right style="medium">
        <color indexed="62"/>
      </right>
      <top style="thin">
        <color indexed="62"/>
      </top>
      <bottom style="medium">
        <color indexed="62"/>
      </bottom>
      <diagonal/>
    </border>
    <border>
      <left/>
      <right/>
      <top/>
      <bottom style="medium">
        <color indexed="62"/>
      </bottom>
      <diagonal/>
    </border>
    <border>
      <left style="medium">
        <color indexed="62"/>
      </left>
      <right/>
      <top style="thin">
        <color indexed="62"/>
      </top>
      <bottom style="thin">
        <color indexed="62"/>
      </bottom>
      <diagonal/>
    </border>
    <border>
      <left/>
      <right/>
      <top style="thin">
        <color indexed="62"/>
      </top>
      <bottom style="thin">
        <color indexed="62"/>
      </bottom>
      <diagonal/>
    </border>
    <border>
      <left/>
      <right style="medium">
        <color indexed="62"/>
      </right>
      <top style="thin">
        <color indexed="62"/>
      </top>
      <bottom style="thin">
        <color indexed="62"/>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style="medium">
        <color indexed="62"/>
      </right>
      <top/>
      <bottom style="medium">
        <color indexed="62"/>
      </bottom>
      <diagonal/>
    </border>
    <border>
      <left style="medium">
        <color indexed="62"/>
      </left>
      <right/>
      <top style="medium">
        <color indexed="62"/>
      </top>
      <bottom style="thin">
        <color indexed="62"/>
      </bottom>
      <diagonal/>
    </border>
    <border>
      <left/>
      <right/>
      <top style="medium">
        <color indexed="62"/>
      </top>
      <bottom style="thin">
        <color indexed="62"/>
      </bottom>
      <diagonal/>
    </border>
    <border>
      <left/>
      <right style="medium">
        <color indexed="62"/>
      </right>
      <top style="medium">
        <color indexed="62"/>
      </top>
      <bottom style="thin">
        <color indexed="62"/>
      </bottom>
      <diagonal/>
    </border>
    <border>
      <left style="medium">
        <color indexed="62"/>
      </left>
      <right/>
      <top style="medium">
        <color indexed="62"/>
      </top>
      <bottom style="medium">
        <color indexed="51"/>
      </bottom>
      <diagonal/>
    </border>
    <border>
      <left/>
      <right/>
      <top style="medium">
        <color indexed="62"/>
      </top>
      <bottom style="medium">
        <color indexed="51"/>
      </bottom>
      <diagonal/>
    </border>
    <border>
      <left/>
      <right style="medium">
        <color indexed="62"/>
      </right>
      <top style="medium">
        <color indexed="62"/>
      </top>
      <bottom style="medium">
        <color indexed="51"/>
      </bottom>
      <diagonal/>
    </border>
    <border>
      <left style="medium">
        <color indexed="62"/>
      </left>
      <right/>
      <top style="medium">
        <color indexed="51"/>
      </top>
      <bottom style="medium">
        <color indexed="62"/>
      </bottom>
      <diagonal/>
    </border>
    <border>
      <left/>
      <right/>
      <top style="medium">
        <color indexed="51"/>
      </top>
      <bottom style="medium">
        <color indexed="62"/>
      </bottom>
      <diagonal/>
    </border>
    <border>
      <left/>
      <right style="medium">
        <color indexed="62"/>
      </right>
      <top style="medium">
        <color indexed="51"/>
      </top>
      <bottom style="medium">
        <color indexed="62"/>
      </bottom>
      <diagonal/>
    </border>
    <border>
      <left style="thin">
        <color rgb="FFC00000"/>
      </left>
      <right style="thin">
        <color rgb="FFC00000"/>
      </right>
      <top style="thin">
        <color rgb="FFC00000"/>
      </top>
      <bottom style="thin">
        <color rgb="FFC00000"/>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right/>
      <top/>
      <bottom style="thin">
        <color rgb="FFC00000"/>
      </bottom>
      <diagonal/>
    </border>
    <border>
      <left style="medium">
        <color indexed="62"/>
      </left>
      <right style="thick">
        <color indexed="62"/>
      </right>
      <top/>
      <bottom/>
      <diagonal/>
    </border>
    <border>
      <left style="medium">
        <color rgb="FFC00000"/>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style="medium">
        <color rgb="FFC00000"/>
      </right>
      <top/>
      <bottom style="medium">
        <color rgb="FFC00000"/>
      </bottom>
      <diagonal/>
    </border>
    <border>
      <left/>
      <right/>
      <top/>
      <bottom style="medium">
        <color rgb="FFC00000"/>
      </bottom>
      <diagonal/>
    </border>
    <border>
      <left/>
      <right/>
      <top style="medium">
        <color rgb="FFC00000"/>
      </top>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37" fillId="0" borderId="0" applyNumberFormat="0" applyFill="0" applyBorder="0" applyAlignment="0" applyProtection="0"/>
  </cellStyleXfs>
  <cellXfs count="323">
    <xf numFmtId="0" fontId="0" fillId="0" borderId="0" xfId="0"/>
    <xf numFmtId="0" fontId="10" fillId="2" borderId="0" xfId="0" applyFont="1" applyFill="1"/>
    <xf numFmtId="0" fontId="5" fillId="2" borderId="0" xfId="0" applyFont="1" applyFill="1"/>
    <xf numFmtId="0" fontId="0" fillId="2" borderId="0" xfId="0" applyFill="1"/>
    <xf numFmtId="0" fontId="3" fillId="2" borderId="0" xfId="0" applyFont="1" applyFill="1"/>
    <xf numFmtId="0" fontId="3" fillId="2" borderId="0" xfId="0" applyFont="1" applyFill="1" applyAlignment="1">
      <alignment horizontal="right" vertical="center"/>
    </xf>
    <xf numFmtId="0" fontId="12" fillId="2" borderId="0" xfId="0" applyFont="1" applyFill="1" applyAlignment="1">
      <alignment vertical="center"/>
    </xf>
    <xf numFmtId="0" fontId="17" fillId="3" borderId="0" xfId="0" applyFont="1" applyFill="1"/>
    <xf numFmtId="0" fontId="14" fillId="3" borderId="0" xfId="0" applyFont="1" applyFill="1"/>
    <xf numFmtId="0" fontId="0" fillId="2" borderId="0" xfId="0" applyFill="1" applyAlignment="1">
      <alignment horizontal="center"/>
    </xf>
    <xf numFmtId="0" fontId="14" fillId="2" borderId="0" xfId="0" applyFont="1" applyFill="1"/>
    <xf numFmtId="165" fontId="0" fillId="2" borderId="0" xfId="1" applyNumberFormat="1" applyFont="1" applyFill="1"/>
    <xf numFmtId="0" fontId="14" fillId="2" borderId="0" xfId="0" applyFont="1" applyFill="1" applyAlignment="1">
      <alignment horizontal="center"/>
    </xf>
    <xf numFmtId="0" fontId="7" fillId="2" borderId="0" xfId="0" applyFont="1" applyFill="1"/>
    <xf numFmtId="0" fontId="18" fillId="2" borderId="0" xfId="0" applyFont="1" applyFill="1"/>
    <xf numFmtId="0" fontId="12" fillId="2" borderId="0" xfId="0" applyFont="1" applyFill="1" applyAlignment="1">
      <alignment horizontal="center" vertical="center"/>
    </xf>
    <xf numFmtId="0" fontId="12" fillId="2" borderId="0" xfId="0" applyFont="1" applyFill="1"/>
    <xf numFmtId="0" fontId="12" fillId="2" borderId="0" xfId="0" applyFont="1" applyFill="1" applyAlignment="1">
      <alignment horizontal="left" vertical="center"/>
    </xf>
    <xf numFmtId="0" fontId="6" fillId="2" borderId="0" xfId="0" applyFont="1" applyFill="1" applyAlignment="1">
      <alignment horizontal="left"/>
    </xf>
    <xf numFmtId="0" fontId="0" fillId="2" borderId="0" xfId="0" applyFill="1" applyAlignment="1">
      <alignment horizontal="left"/>
    </xf>
    <xf numFmtId="0" fontId="0" fillId="2" borderId="0" xfId="0" applyFill="1" applyAlignment="1">
      <alignment horizontal="left" vertical="top" wrapText="1"/>
    </xf>
    <xf numFmtId="0" fontId="0" fillId="2" borderId="0" xfId="0" applyFill="1" applyAlignment="1">
      <alignment vertical="top"/>
    </xf>
    <xf numFmtId="0" fontId="2" fillId="2" borderId="0" xfId="0" applyFont="1" applyFill="1" applyAlignment="1">
      <alignment horizontal="right"/>
    </xf>
    <xf numFmtId="0" fontId="9" fillId="2" borderId="0" xfId="0" applyFont="1" applyFill="1"/>
    <xf numFmtId="0" fontId="20" fillId="3" borderId="0" xfId="0" applyFont="1" applyFill="1"/>
    <xf numFmtId="0" fontId="18" fillId="3" borderId="0" xfId="0" applyFont="1" applyFill="1"/>
    <xf numFmtId="0" fontId="19" fillId="2" borderId="0" xfId="0" applyFont="1" applyFill="1"/>
    <xf numFmtId="0" fontId="12" fillId="2" borderId="0" xfId="0" applyFont="1" applyFill="1" applyAlignment="1">
      <alignment horizontal="center"/>
    </xf>
    <xf numFmtId="0" fontId="12" fillId="2" borderId="0" xfId="0" applyFont="1" applyFill="1" applyAlignment="1">
      <alignment horizontal="left"/>
    </xf>
    <xf numFmtId="0" fontId="24" fillId="0" borderId="0" xfId="0" applyFont="1"/>
    <xf numFmtId="0" fontId="4" fillId="2" borderId="0" xfId="0" applyFont="1" applyFill="1"/>
    <xf numFmtId="2" fontId="0" fillId="2" borderId="0" xfId="0" applyNumberFormat="1" applyFill="1"/>
    <xf numFmtId="1" fontId="0" fillId="2" borderId="0" xfId="0" applyNumberFormat="1" applyFill="1"/>
    <xf numFmtId="0" fontId="25" fillId="2" borderId="0" xfId="0" applyFont="1" applyFill="1"/>
    <xf numFmtId="0" fontId="0" fillId="2" borderId="1" xfId="0" applyFill="1" applyBorder="1"/>
    <xf numFmtId="0" fontId="3" fillId="2" borderId="2" xfId="0" applyFont="1"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3" fillId="2" borderId="7" xfId="0" applyFont="1" applyFill="1" applyBorder="1"/>
    <xf numFmtId="0" fontId="0" fillId="2" borderId="7" xfId="0" applyFill="1" applyBorder="1"/>
    <xf numFmtId="0" fontId="0" fillId="2" borderId="8" xfId="0" applyFill="1" applyBorder="1"/>
    <xf numFmtId="0" fontId="3" fillId="2" borderId="1" xfId="0" applyFont="1" applyFill="1" applyBorder="1"/>
    <xf numFmtId="0" fontId="3" fillId="2" borderId="4" xfId="0" applyFont="1" applyFill="1" applyBorder="1"/>
    <xf numFmtId="0" fontId="3" fillId="2" borderId="6" xfId="0" applyFont="1" applyFill="1" applyBorder="1"/>
    <xf numFmtId="0" fontId="3" fillId="2" borderId="7" xfId="0" applyFont="1" applyFill="1" applyBorder="1" applyAlignment="1">
      <alignment horizontal="right" vertical="center"/>
    </xf>
    <xf numFmtId="0" fontId="12" fillId="2" borderId="7" xfId="0" applyFont="1" applyFill="1" applyBorder="1" applyAlignment="1">
      <alignment vertical="center"/>
    </xf>
    <xf numFmtId="0" fontId="10" fillId="3" borderId="1" xfId="0" applyFont="1" applyFill="1" applyBorder="1"/>
    <xf numFmtId="0" fontId="13" fillId="3" borderId="2" xfId="0" applyFont="1" applyFill="1" applyBorder="1" applyAlignment="1">
      <alignment vertical="center"/>
    </xf>
    <xf numFmtId="0" fontId="13" fillId="3" borderId="2" xfId="0" applyFont="1" applyFill="1" applyBorder="1"/>
    <xf numFmtId="0" fontId="13" fillId="3" borderId="3" xfId="0" applyFont="1" applyFill="1" applyBorder="1"/>
    <xf numFmtId="0" fontId="25" fillId="2" borderId="4" xfId="0" applyFont="1" applyFill="1" applyBorder="1"/>
    <xf numFmtId="0" fontId="25" fillId="2" borderId="5" xfId="0" applyFont="1" applyFill="1" applyBorder="1"/>
    <xf numFmtId="0" fontId="14" fillId="3" borderId="4" xfId="0" applyFont="1" applyFill="1" applyBorder="1"/>
    <xf numFmtId="0" fontId="14" fillId="3" borderId="5" xfId="0" applyFont="1" applyFill="1" applyBorder="1"/>
    <xf numFmtId="0" fontId="3" fillId="4" borderId="9" xfId="0" applyFont="1" applyFill="1" applyBorder="1" applyAlignment="1">
      <alignment horizontal="left"/>
    </xf>
    <xf numFmtId="0" fontId="3" fillId="2" borderId="9" xfId="0" applyFont="1" applyFill="1" applyBorder="1" applyAlignment="1">
      <alignment horizontal="left"/>
    </xf>
    <xf numFmtId="0" fontId="0" fillId="2" borderId="9" xfId="0" applyFill="1" applyBorder="1" applyProtection="1">
      <protection locked="0"/>
    </xf>
    <xf numFmtId="0" fontId="14" fillId="3" borderId="1" xfId="0" applyFont="1" applyFill="1" applyBorder="1"/>
    <xf numFmtId="0" fontId="14" fillId="3" borderId="2" xfId="0" applyFont="1" applyFill="1" applyBorder="1"/>
    <xf numFmtId="0" fontId="15" fillId="3" borderId="2" xfId="0" applyFont="1" applyFill="1" applyBorder="1" applyAlignment="1">
      <alignment horizontal="right" vertical="center"/>
    </xf>
    <xf numFmtId="0" fontId="16" fillId="3" borderId="2" xfId="0" applyFont="1" applyFill="1" applyBorder="1" applyAlignment="1">
      <alignment vertical="center"/>
    </xf>
    <xf numFmtId="0" fontId="14" fillId="3" borderId="3" xfId="0" applyFont="1" applyFill="1" applyBorder="1"/>
    <xf numFmtId="0" fontId="8" fillId="2" borderId="4" xfId="0" applyFont="1" applyFill="1" applyBorder="1"/>
    <xf numFmtId="0" fontId="0" fillId="2" borderId="4" xfId="0" applyFill="1" applyBorder="1" applyAlignment="1">
      <alignment horizontal="center"/>
    </xf>
    <xf numFmtId="0" fontId="0" fillId="2" borderId="5" xfId="0" applyFill="1" applyBorder="1" applyAlignment="1">
      <alignment horizontal="center"/>
    </xf>
    <xf numFmtId="0" fontId="0" fillId="2" borderId="10" xfId="0" applyFill="1" applyBorder="1" applyProtection="1">
      <protection locked="0"/>
    </xf>
    <xf numFmtId="0" fontId="0" fillId="2" borderId="11" xfId="0" applyFill="1" applyBorder="1" applyProtection="1">
      <protection locked="0"/>
    </xf>
    <xf numFmtId="0" fontId="0" fillId="2" borderId="12" xfId="0" applyFill="1" applyBorder="1" applyProtection="1">
      <protection locked="0"/>
    </xf>
    <xf numFmtId="1" fontId="0" fillId="2" borderId="10" xfId="0" applyNumberFormat="1" applyFill="1" applyBorder="1" applyProtection="1">
      <protection locked="0"/>
    </xf>
    <xf numFmtId="1" fontId="0" fillId="2" borderId="11" xfId="0" applyNumberFormat="1" applyFill="1" applyBorder="1" applyProtection="1">
      <protection locked="0"/>
    </xf>
    <xf numFmtId="1" fontId="0" fillId="2" borderId="12" xfId="0" applyNumberFormat="1" applyFill="1" applyBorder="1" applyProtection="1">
      <protection locked="0"/>
    </xf>
    <xf numFmtId="0" fontId="7" fillId="2" borderId="4" xfId="0" applyFont="1" applyFill="1" applyBorder="1"/>
    <xf numFmtId="0" fontId="7" fillId="2" borderId="5" xfId="0" applyFont="1" applyFill="1" applyBorder="1"/>
    <xf numFmtId="0" fontId="12" fillId="2" borderId="5" xfId="0" applyFont="1" applyFill="1" applyBorder="1"/>
    <xf numFmtId="0" fontId="0" fillId="2" borderId="9" xfId="0" applyFill="1" applyBorder="1" applyAlignment="1" applyProtection="1">
      <alignment horizontal="left"/>
      <protection locked="0"/>
    </xf>
    <xf numFmtId="0" fontId="18" fillId="3" borderId="4" xfId="0" applyFont="1" applyFill="1" applyBorder="1"/>
    <xf numFmtId="0" fontId="18" fillId="3" borderId="5" xfId="0" applyFont="1" applyFill="1" applyBorder="1"/>
    <xf numFmtId="9" fontId="0" fillId="4" borderId="10" xfId="2" applyFont="1" applyFill="1" applyBorder="1"/>
    <xf numFmtId="9" fontId="0" fillId="4" borderId="11" xfId="2" applyFont="1" applyFill="1" applyBorder="1"/>
    <xf numFmtId="42" fontId="1" fillId="4" borderId="10" xfId="1" applyNumberFormat="1" applyFill="1" applyBorder="1"/>
    <xf numFmtId="42" fontId="0" fillId="2" borderId="10" xfId="1" applyNumberFormat="1" applyFont="1" applyFill="1" applyBorder="1" applyProtection="1">
      <protection locked="0"/>
    </xf>
    <xf numFmtId="42" fontId="0" fillId="4" borderId="10" xfId="0" applyNumberFormat="1" applyFill="1" applyBorder="1"/>
    <xf numFmtId="42" fontId="0" fillId="2" borderId="12" xfId="1" applyNumberFormat="1" applyFont="1" applyFill="1" applyBorder="1" applyProtection="1">
      <protection locked="0"/>
    </xf>
    <xf numFmtId="42" fontId="0" fillId="4" borderId="12" xfId="0" applyNumberFormat="1" applyFill="1" applyBorder="1"/>
    <xf numFmtId="42" fontId="0" fillId="2" borderId="11" xfId="1" applyNumberFormat="1" applyFont="1" applyFill="1" applyBorder="1" applyProtection="1">
      <protection locked="0"/>
    </xf>
    <xf numFmtId="42" fontId="0" fillId="4" borderId="11" xfId="0" applyNumberFormat="1" applyFill="1" applyBorder="1"/>
    <xf numFmtId="42" fontId="1" fillId="4" borderId="11" xfId="1" applyNumberFormat="1" applyFill="1" applyBorder="1"/>
    <xf numFmtId="42" fontId="1" fillId="4" borderId="12" xfId="1" applyNumberFormat="1" applyFill="1" applyBorder="1"/>
    <xf numFmtId="42" fontId="0" fillId="2" borderId="9" xfId="1" applyNumberFormat="1" applyFont="1" applyFill="1" applyBorder="1" applyProtection="1">
      <protection locked="0"/>
    </xf>
    <xf numFmtId="42" fontId="0" fillId="4" borderId="10" xfId="1" applyNumberFormat="1" applyFont="1" applyFill="1" applyBorder="1"/>
    <xf numFmtId="42" fontId="0" fillId="4" borderId="11" xfId="1" applyNumberFormat="1" applyFont="1" applyFill="1" applyBorder="1"/>
    <xf numFmtId="42" fontId="3" fillId="4" borderId="9" xfId="1" applyNumberFormat="1" applyFont="1" applyFill="1" applyBorder="1" applyAlignment="1">
      <alignment horizontal="right"/>
    </xf>
    <xf numFmtId="0" fontId="11" fillId="2" borderId="0" xfId="0" applyFont="1" applyFill="1"/>
    <xf numFmtId="0" fontId="3" fillId="0" borderId="0" xfId="0" applyFont="1"/>
    <xf numFmtId="0" fontId="3" fillId="5" borderId="0" xfId="0" applyFont="1" applyFill="1"/>
    <xf numFmtId="0" fontId="0" fillId="5" borderId="0" xfId="0" applyFill="1"/>
    <xf numFmtId="0" fontId="0" fillId="6" borderId="4" xfId="0" applyFill="1" applyBorder="1"/>
    <xf numFmtId="0" fontId="0" fillId="2" borderId="36" xfId="0" applyFill="1" applyBorder="1" applyProtection="1">
      <protection locked="0"/>
    </xf>
    <xf numFmtId="42" fontId="1" fillId="0" borderId="10" xfId="1" applyNumberFormat="1" applyBorder="1" applyProtection="1">
      <protection locked="0"/>
    </xf>
    <xf numFmtId="42" fontId="1" fillId="0" borderId="11" xfId="1" applyNumberFormat="1" applyBorder="1" applyProtection="1">
      <protection locked="0"/>
    </xf>
    <xf numFmtId="42" fontId="1" fillId="0" borderId="12" xfId="1" applyNumberFormat="1" applyBorder="1" applyProtection="1">
      <protection locked="0"/>
    </xf>
    <xf numFmtId="0" fontId="8" fillId="2" borderId="4" xfId="0" applyFont="1" applyFill="1" applyBorder="1" applyAlignment="1">
      <alignment horizontal="right"/>
    </xf>
    <xf numFmtId="42" fontId="2" fillId="4" borderId="9" xfId="1" applyNumberFormat="1" applyFont="1" applyFill="1" applyBorder="1"/>
    <xf numFmtId="0" fontId="2" fillId="2" borderId="0" xfId="0" applyFont="1" applyFill="1" applyAlignment="1">
      <alignment horizontal="right" vertical="center"/>
    </xf>
    <xf numFmtId="42" fontId="2" fillId="4" borderId="9" xfId="1" applyNumberFormat="1" applyFont="1" applyFill="1" applyBorder="1" applyAlignment="1">
      <alignment vertical="center"/>
    </xf>
    <xf numFmtId="0" fontId="1" fillId="2" borderId="0" xfId="0" applyFont="1" applyFill="1"/>
    <xf numFmtId="0" fontId="3" fillId="2" borderId="0" xfId="0" applyFont="1" applyFill="1" applyAlignment="1">
      <alignment horizontal="center"/>
    </xf>
    <xf numFmtId="0" fontId="1" fillId="0" borderId="10" xfId="1" applyNumberFormat="1" applyBorder="1" applyProtection="1">
      <protection locked="0"/>
    </xf>
    <xf numFmtId="0" fontId="1" fillId="0" borderId="11" xfId="1" applyNumberFormat="1" applyBorder="1" applyProtection="1">
      <protection locked="0"/>
    </xf>
    <xf numFmtId="0" fontId="1" fillId="0" borderId="12" xfId="1" applyNumberFormat="1" applyBorder="1" applyProtection="1">
      <protection locked="0"/>
    </xf>
    <xf numFmtId="0" fontId="1" fillId="0" borderId="0" xfId="0" applyFont="1"/>
    <xf numFmtId="0" fontId="12" fillId="2" borderId="41" xfId="0" applyFont="1" applyFill="1" applyBorder="1"/>
    <xf numFmtId="0" fontId="12" fillId="2" borderId="41" xfId="0" applyFont="1" applyFill="1" applyBorder="1" applyAlignment="1">
      <alignment horizontal="center"/>
    </xf>
    <xf numFmtId="0" fontId="0" fillId="2" borderId="0" xfId="0" applyFill="1" applyAlignment="1">
      <alignment vertical="top" wrapText="1"/>
    </xf>
    <xf numFmtId="0" fontId="3" fillId="2" borderId="0" xfId="0" applyFont="1" applyFill="1" applyAlignment="1">
      <alignment vertical="top" wrapText="1"/>
    </xf>
    <xf numFmtId="0" fontId="9" fillId="2" borderId="0" xfId="0" applyFont="1" applyFill="1" applyAlignment="1">
      <alignment horizontal="right"/>
    </xf>
    <xf numFmtId="0" fontId="30" fillId="2" borderId="0" xfId="0" applyFont="1" applyFill="1"/>
    <xf numFmtId="42" fontId="0" fillId="4" borderId="12" xfId="1" applyNumberFormat="1" applyFont="1" applyFill="1" applyBorder="1"/>
    <xf numFmtId="0" fontId="31" fillId="2" borderId="0" xfId="0" quotePrefix="1" applyFont="1" applyFill="1"/>
    <xf numFmtId="9" fontId="0" fillId="4" borderId="12" xfId="2" applyFont="1" applyFill="1" applyBorder="1"/>
    <xf numFmtId="0" fontId="1" fillId="2" borderId="0" xfId="0" applyFont="1" applyFill="1" applyAlignment="1" applyProtection="1">
      <alignment vertical="top" wrapText="1"/>
      <protection locked="0"/>
    </xf>
    <xf numFmtId="0" fontId="0" fillId="2" borderId="0" xfId="0" applyFill="1" applyAlignment="1" applyProtection="1">
      <alignment vertical="top" wrapText="1"/>
      <protection locked="0"/>
    </xf>
    <xf numFmtId="0" fontId="0" fillId="5" borderId="0" xfId="0" applyFill="1" applyProtection="1">
      <protection locked="0"/>
    </xf>
    <xf numFmtId="0" fontId="32" fillId="2" borderId="0" xfId="0" applyFont="1" applyFill="1" applyAlignment="1">
      <alignment horizontal="right"/>
    </xf>
    <xf numFmtId="0" fontId="3" fillId="5" borderId="0" xfId="0" applyFont="1" applyFill="1" applyAlignment="1">
      <alignment horizontal="right" vertical="center"/>
    </xf>
    <xf numFmtId="0" fontId="1" fillId="5" borderId="0" xfId="0" applyFont="1" applyFill="1"/>
    <xf numFmtId="0" fontId="32" fillId="5" borderId="0" xfId="0" applyFont="1" applyFill="1" applyAlignment="1">
      <alignment horizontal="right"/>
    </xf>
    <xf numFmtId="0" fontId="28" fillId="5" borderId="0" xfId="0" applyFont="1" applyFill="1"/>
    <xf numFmtId="0" fontId="0" fillId="2" borderId="0" xfId="0" applyFill="1" applyProtection="1">
      <protection locked="0"/>
    </xf>
    <xf numFmtId="0" fontId="3" fillId="2" borderId="0" xfId="0" applyFont="1" applyFill="1" applyAlignment="1">
      <alignment horizontal="center" wrapText="1"/>
    </xf>
    <xf numFmtId="166" fontId="0" fillId="2" borderId="36" xfId="1" applyNumberFormat="1" applyFont="1" applyFill="1" applyBorder="1" applyProtection="1">
      <protection locked="0"/>
    </xf>
    <xf numFmtId="0" fontId="2" fillId="5" borderId="0" xfId="0" applyFont="1" applyFill="1" applyAlignment="1">
      <alignment horizontal="right"/>
    </xf>
    <xf numFmtId="42" fontId="0" fillId="5" borderId="0" xfId="1" applyNumberFormat="1" applyFont="1" applyFill="1" applyBorder="1"/>
    <xf numFmtId="42" fontId="0" fillId="4" borderId="9" xfId="1" applyNumberFormat="1" applyFont="1" applyFill="1" applyBorder="1"/>
    <xf numFmtId="0" fontId="3" fillId="2" borderId="0" xfId="0" applyFont="1" applyFill="1" applyAlignment="1">
      <alignment horizontal="left"/>
    </xf>
    <xf numFmtId="0" fontId="9" fillId="2" borderId="0" xfId="0" applyFont="1" applyFill="1" applyAlignment="1">
      <alignment horizontal="left"/>
    </xf>
    <xf numFmtId="0" fontId="0" fillId="2" borderId="0" xfId="0" applyFill="1" applyAlignment="1">
      <alignment horizontal="center" vertical="top" wrapText="1"/>
    </xf>
    <xf numFmtId="0" fontId="1" fillId="2" borderId="0" xfId="0" applyFont="1" applyFill="1" applyAlignment="1">
      <alignment horizontal="center"/>
    </xf>
    <xf numFmtId="0" fontId="3" fillId="2" borderId="0" xfId="0" applyFont="1" applyFill="1" applyAlignment="1">
      <alignment horizontal="right"/>
    </xf>
    <xf numFmtId="0" fontId="21" fillId="2" borderId="0" xfId="0" applyFont="1" applyFill="1" applyAlignment="1">
      <alignment horizontal="center" vertical="center"/>
    </xf>
    <xf numFmtId="0" fontId="3" fillId="2" borderId="0" xfId="0" applyFont="1" applyFill="1" applyAlignment="1">
      <alignment horizontal="center" vertical="top" wrapText="1"/>
    </xf>
    <xf numFmtId="0" fontId="1" fillId="5" borderId="0" xfId="0" applyFont="1" applyFill="1" applyProtection="1">
      <protection locked="0"/>
    </xf>
    <xf numFmtId="0" fontId="1" fillId="2" borderId="4" xfId="0" applyFont="1" applyFill="1" applyBorder="1"/>
    <xf numFmtId="0" fontId="1" fillId="2" borderId="5" xfId="0" applyFont="1" applyFill="1" applyBorder="1"/>
    <xf numFmtId="0" fontId="1" fillId="2" borderId="9" xfId="0" applyFont="1" applyFill="1" applyBorder="1" applyAlignment="1" applyProtection="1">
      <alignment horizontal="left"/>
      <protection locked="0"/>
    </xf>
    <xf numFmtId="0" fontId="7" fillId="0" borderId="0" xfId="0" applyFont="1"/>
    <xf numFmtId="0" fontId="3" fillId="2" borderId="0" xfId="0" applyFont="1" applyFill="1" applyAlignment="1">
      <alignment horizontal="left" vertical="top" wrapText="1"/>
    </xf>
    <xf numFmtId="0" fontId="0" fillId="2" borderId="0" xfId="0" applyFill="1" applyAlignment="1" applyProtection="1">
      <alignment horizontal="left" vertical="top" wrapText="1"/>
      <protection locked="0"/>
    </xf>
    <xf numFmtId="0" fontId="25" fillId="5" borderId="0" xfId="0" applyFont="1" applyFill="1" applyAlignment="1">
      <alignment vertical="top" wrapText="1"/>
    </xf>
    <xf numFmtId="0" fontId="0" fillId="5" borderId="5" xfId="0" applyFill="1" applyBorder="1" applyAlignment="1">
      <alignment wrapText="1"/>
    </xf>
    <xf numFmtId="0" fontId="7" fillId="5" borderId="0" xfId="0" applyFont="1" applyFill="1"/>
    <xf numFmtId="0" fontId="3" fillId="5" borderId="0" xfId="0" applyFont="1" applyFill="1" applyAlignment="1">
      <alignment horizontal="left" vertical="top" wrapText="1"/>
    </xf>
    <xf numFmtId="0" fontId="1" fillId="2" borderId="0" xfId="0" applyFont="1" applyFill="1" applyAlignment="1">
      <alignment horizontal="center" vertical="center" wrapText="1"/>
    </xf>
    <xf numFmtId="0" fontId="14" fillId="3" borderId="2" xfId="0" applyFont="1" applyFill="1" applyBorder="1" applyAlignment="1">
      <alignment vertical="center"/>
    </xf>
    <xf numFmtId="0" fontId="15" fillId="3" borderId="2" xfId="0" applyFont="1" applyFill="1" applyBorder="1" applyAlignment="1">
      <alignment horizontal="left" vertical="center"/>
    </xf>
    <xf numFmtId="0" fontId="1" fillId="2" borderId="0" xfId="0" applyFont="1" applyFill="1" applyAlignment="1">
      <alignment horizontal="center" vertical="center"/>
    </xf>
    <xf numFmtId="0" fontId="0" fillId="2" borderId="0" xfId="0" applyFill="1" applyAlignment="1">
      <alignment vertical="center"/>
    </xf>
    <xf numFmtId="0" fontId="1" fillId="5" borderId="0" xfId="0" applyFont="1" applyFill="1" applyAlignment="1">
      <alignment horizontal="center" vertical="center"/>
    </xf>
    <xf numFmtId="0" fontId="0" fillId="2" borderId="0" xfId="0" applyFill="1" applyAlignment="1">
      <alignment horizontal="center" vertical="center"/>
    </xf>
    <xf numFmtId="0" fontId="11" fillId="2" borderId="0" xfId="0" applyFont="1" applyFill="1" applyAlignment="1">
      <alignment horizontal="left" indent="1"/>
    </xf>
    <xf numFmtId="0" fontId="36" fillId="2" borderId="0" xfId="0" applyFont="1" applyFill="1"/>
    <xf numFmtId="0" fontId="7" fillId="5" borderId="0" xfId="0" applyFont="1" applyFill="1" applyAlignment="1">
      <alignment vertical="top" wrapText="1"/>
    </xf>
    <xf numFmtId="0" fontId="7" fillId="5" borderId="5" xfId="0" applyFont="1" applyFill="1" applyBorder="1" applyAlignment="1">
      <alignment vertical="top" wrapText="1"/>
    </xf>
    <xf numFmtId="0" fontId="7" fillId="5" borderId="0" xfId="0" applyFont="1" applyFill="1" applyAlignment="1">
      <alignment horizontal="left" vertical="top" wrapText="1"/>
    </xf>
    <xf numFmtId="0" fontId="7" fillId="5" borderId="5" xfId="0" applyFont="1" applyFill="1" applyBorder="1"/>
    <xf numFmtId="0" fontId="7" fillId="2" borderId="0" xfId="0" applyFont="1" applyFill="1" applyAlignment="1">
      <alignment horizontal="left" indent="1"/>
    </xf>
    <xf numFmtId="0" fontId="1" fillId="2" borderId="0" xfId="0" applyFont="1" applyFill="1" applyAlignment="1">
      <alignment horizontal="right" vertical="top"/>
    </xf>
    <xf numFmtId="0" fontId="1" fillId="2" borderId="0" xfId="0" applyFont="1" applyFill="1" applyAlignment="1">
      <alignment horizontal="right"/>
    </xf>
    <xf numFmtId="0" fontId="26" fillId="2" borderId="50" xfId="0" applyFont="1" applyFill="1" applyBorder="1"/>
    <xf numFmtId="0" fontId="0" fillId="2" borderId="9" xfId="0" applyFill="1" applyBorder="1" applyAlignment="1" applyProtection="1">
      <alignment vertical="center"/>
      <protection locked="0"/>
    </xf>
    <xf numFmtId="0" fontId="26" fillId="2" borderId="51" xfId="0" applyFont="1" applyFill="1" applyBorder="1" applyAlignment="1">
      <alignment horizontal="right"/>
    </xf>
    <xf numFmtId="0" fontId="28" fillId="5" borderId="0" xfId="0" applyFont="1" applyFill="1" applyAlignment="1">
      <alignment horizontal="left" wrapText="1"/>
    </xf>
    <xf numFmtId="0" fontId="0" fillId="2" borderId="37" xfId="0" applyFill="1" applyBorder="1" applyAlignment="1" applyProtection="1">
      <alignment horizontal="center"/>
      <protection locked="0"/>
    </xf>
    <xf numFmtId="0" fontId="0" fillId="2" borderId="38" xfId="0" applyFill="1" applyBorder="1" applyAlignment="1" applyProtection="1">
      <alignment horizontal="center"/>
      <protection locked="0"/>
    </xf>
    <xf numFmtId="0" fontId="0" fillId="2" borderId="39" xfId="0" applyFill="1" applyBorder="1" applyAlignment="1" applyProtection="1">
      <alignment horizontal="center"/>
      <protection locked="0"/>
    </xf>
    <xf numFmtId="0" fontId="22" fillId="2" borderId="0" xfId="0" applyFont="1" applyFill="1" applyAlignment="1">
      <alignment horizontal="left" vertical="top"/>
    </xf>
    <xf numFmtId="0" fontId="23" fillId="2" borderId="4" xfId="0" applyFont="1" applyFill="1" applyBorder="1" applyAlignment="1">
      <alignment horizontal="right" vertical="top"/>
    </xf>
    <xf numFmtId="0" fontId="23" fillId="2" borderId="0" xfId="0" applyFont="1" applyFill="1" applyAlignment="1">
      <alignment horizontal="right" vertical="top"/>
    </xf>
    <xf numFmtId="0" fontId="3" fillId="2" borderId="0" xfId="0" applyFont="1" applyFill="1" applyAlignment="1">
      <alignment horizontal="left"/>
    </xf>
    <xf numFmtId="0" fontId="3" fillId="2" borderId="40" xfId="0" applyFont="1" applyFill="1" applyBorder="1" applyAlignment="1">
      <alignment horizontal="center" wrapText="1"/>
    </xf>
    <xf numFmtId="0" fontId="1" fillId="2" borderId="37" xfId="0" applyFont="1" applyFill="1" applyBorder="1" applyAlignment="1" applyProtection="1">
      <alignment horizontal="center"/>
      <protection locked="0"/>
    </xf>
    <xf numFmtId="0" fontId="1" fillId="2" borderId="38" xfId="0" applyFont="1" applyFill="1" applyBorder="1" applyAlignment="1" applyProtection="1">
      <alignment horizontal="center"/>
      <protection locked="0"/>
    </xf>
    <xf numFmtId="0" fontId="1" fillId="2" borderId="39" xfId="0" applyFont="1" applyFill="1" applyBorder="1" applyAlignment="1" applyProtection="1">
      <alignment horizontal="center"/>
      <protection locked="0"/>
    </xf>
    <xf numFmtId="0" fontId="3" fillId="2" borderId="40" xfId="0" applyFont="1" applyFill="1" applyBorder="1" applyAlignment="1">
      <alignment horizontal="center"/>
    </xf>
    <xf numFmtId="0" fontId="9" fillId="2" borderId="0" xfId="0" applyFont="1" applyFill="1" applyAlignment="1">
      <alignment horizontal="left"/>
    </xf>
    <xf numFmtId="0" fontId="34" fillId="2" borderId="0" xfId="0" applyFont="1" applyFill="1" applyAlignment="1">
      <alignment horizontal="left"/>
    </xf>
    <xf numFmtId="0" fontId="5" fillId="2" borderId="9" xfId="0" applyFont="1" applyFill="1" applyBorder="1" applyAlignment="1">
      <alignment horizontal="left"/>
    </xf>
    <xf numFmtId="49" fontId="27" fillId="0" borderId="9" xfId="0" applyNumberFormat="1" applyFont="1" applyBorder="1" applyAlignment="1" applyProtection="1">
      <alignment horizontal="left"/>
      <protection locked="0"/>
    </xf>
    <xf numFmtId="0" fontId="5" fillId="2" borderId="50" xfId="0" applyFont="1" applyFill="1" applyBorder="1" applyAlignment="1">
      <alignment horizontal="left"/>
    </xf>
    <xf numFmtId="0" fontId="5" fillId="2" borderId="51" xfId="0" applyFont="1" applyFill="1" applyBorder="1" applyAlignment="1">
      <alignment horizontal="left"/>
    </xf>
    <xf numFmtId="0" fontId="26" fillId="2" borderId="21" xfId="0" applyFont="1" applyFill="1" applyBorder="1" applyAlignment="1">
      <alignment horizontal="center"/>
    </xf>
    <xf numFmtId="0" fontId="0" fillId="2" borderId="51" xfId="0" applyFill="1" applyBorder="1" applyAlignment="1" applyProtection="1">
      <alignment horizontal="center"/>
      <protection locked="0"/>
    </xf>
    <xf numFmtId="0" fontId="0" fillId="2" borderId="52" xfId="0" applyFill="1" applyBorder="1" applyAlignment="1" applyProtection="1">
      <alignment horizontal="center"/>
      <protection locked="0"/>
    </xf>
    <xf numFmtId="0" fontId="3" fillId="2" borderId="0" xfId="0" applyFont="1" applyFill="1" applyAlignment="1">
      <alignment horizontal="left" vertical="top" wrapText="1"/>
    </xf>
    <xf numFmtId="0" fontId="11" fillId="2" borderId="0" xfId="0" applyFont="1" applyFill="1" applyAlignment="1">
      <alignment horizontal="left"/>
    </xf>
    <xf numFmtId="0" fontId="37" fillId="2" borderId="0" xfId="3" applyFill="1" applyAlignment="1">
      <alignment horizontal="left" vertical="top" wrapText="1"/>
    </xf>
    <xf numFmtId="0" fontId="3" fillId="0" borderId="0" xfId="0" applyFont="1" applyAlignment="1">
      <alignment horizontal="left" vertical="top" wrapText="1"/>
    </xf>
    <xf numFmtId="0" fontId="35" fillId="2" borderId="0" xfId="0" applyFont="1" applyFill="1" applyAlignment="1">
      <alignment horizontal="left"/>
    </xf>
    <xf numFmtId="0" fontId="3" fillId="5" borderId="0" xfId="0" applyFont="1" applyFill="1" applyAlignment="1">
      <alignment horizontal="left" vertical="top" wrapText="1"/>
    </xf>
    <xf numFmtId="0" fontId="3" fillId="2" borderId="0" xfId="0" applyFont="1" applyFill="1" applyAlignment="1">
      <alignment wrapText="1"/>
    </xf>
    <xf numFmtId="0" fontId="1" fillId="0" borderId="0" xfId="0" applyFont="1" applyAlignment="1">
      <alignment wrapText="1"/>
    </xf>
    <xf numFmtId="0" fontId="1" fillId="0" borderId="24" xfId="0" applyFont="1" applyBorder="1" applyAlignment="1">
      <alignment wrapText="1"/>
    </xf>
    <xf numFmtId="0" fontId="1" fillId="2" borderId="17" xfId="0" applyFont="1" applyFill="1" applyBorder="1" applyAlignment="1" applyProtection="1">
      <alignment horizontal="left" wrapText="1"/>
      <protection locked="0"/>
    </xf>
    <xf numFmtId="0" fontId="1" fillId="2" borderId="18" xfId="0" applyFont="1" applyFill="1" applyBorder="1" applyAlignment="1" applyProtection="1">
      <alignment horizontal="left" wrapText="1"/>
      <protection locked="0"/>
    </xf>
    <xf numFmtId="0" fontId="1" fillId="2" borderId="19" xfId="0" applyFont="1" applyFill="1" applyBorder="1" applyAlignment="1" applyProtection="1">
      <alignment horizontal="left" wrapText="1"/>
      <protection locked="0"/>
    </xf>
    <xf numFmtId="0" fontId="1" fillId="2" borderId="13" xfId="0" applyFont="1" applyFill="1" applyBorder="1" applyAlignment="1" applyProtection="1">
      <alignment horizontal="left" wrapText="1"/>
      <protection locked="0"/>
    </xf>
    <xf numFmtId="0" fontId="1" fillId="2" borderId="14" xfId="0" applyFont="1" applyFill="1" applyBorder="1" applyAlignment="1" applyProtection="1">
      <alignment horizontal="left" wrapText="1"/>
      <protection locked="0"/>
    </xf>
    <xf numFmtId="0" fontId="1" fillId="2" borderId="15" xfId="0" applyFont="1" applyFill="1" applyBorder="1" applyAlignment="1" applyProtection="1">
      <alignment horizontal="left" wrapText="1"/>
      <protection locked="0"/>
    </xf>
    <xf numFmtId="0" fontId="1" fillId="2" borderId="0" xfId="0" applyFont="1" applyFill="1" applyAlignment="1">
      <alignment horizontal="center" vertical="center" wrapText="1"/>
    </xf>
    <xf numFmtId="0" fontId="0" fillId="2" borderId="0" xfId="0" applyFill="1" applyAlignment="1">
      <alignment horizontal="center" vertical="center" wrapText="1"/>
    </xf>
    <xf numFmtId="0" fontId="1" fillId="2" borderId="27" xfId="0" applyFont="1" applyFill="1" applyBorder="1" applyAlignment="1" applyProtection="1">
      <alignment horizontal="left" wrapText="1"/>
      <protection locked="0"/>
    </xf>
    <xf numFmtId="0" fontId="1" fillId="2" borderId="28" xfId="0" applyFont="1" applyFill="1" applyBorder="1" applyAlignment="1" applyProtection="1">
      <alignment horizontal="left" wrapText="1"/>
      <protection locked="0"/>
    </xf>
    <xf numFmtId="0" fontId="1" fillId="2" borderId="29" xfId="0" applyFont="1" applyFill="1" applyBorder="1" applyAlignment="1" applyProtection="1">
      <alignment horizontal="left" wrapText="1"/>
      <protection locked="0"/>
    </xf>
    <xf numFmtId="0" fontId="1" fillId="2" borderId="16" xfId="0" applyFont="1" applyFill="1" applyBorder="1" applyAlignment="1">
      <alignment horizontal="center" vertical="center" wrapText="1"/>
    </xf>
    <xf numFmtId="0" fontId="1" fillId="5" borderId="0" xfId="0" applyFont="1" applyFill="1" applyAlignment="1">
      <alignment horizontal="center" vertical="center"/>
    </xf>
    <xf numFmtId="0" fontId="1" fillId="5" borderId="16" xfId="0" applyFont="1" applyFill="1" applyBorder="1" applyAlignment="1">
      <alignment horizontal="center" vertical="center"/>
    </xf>
    <xf numFmtId="0" fontId="1" fillId="5" borderId="0" xfId="0" applyFont="1" applyFill="1" applyAlignment="1">
      <alignment horizontal="center" vertical="center" wrapText="1"/>
    </xf>
    <xf numFmtId="0" fontId="1" fillId="5" borderId="16" xfId="0" applyFont="1" applyFill="1" applyBorder="1" applyAlignment="1">
      <alignment horizontal="center" vertical="center" wrapText="1"/>
    </xf>
    <xf numFmtId="0" fontId="7" fillId="2" borderId="0" xfId="0" applyFont="1" applyFill="1" applyAlignment="1">
      <alignment vertical="top" wrapText="1"/>
    </xf>
    <xf numFmtId="0" fontId="0" fillId="0" borderId="0" xfId="0" applyAlignment="1">
      <alignment wrapText="1"/>
    </xf>
    <xf numFmtId="0" fontId="0" fillId="2" borderId="20" xfId="0" applyFill="1" applyBorder="1" applyAlignment="1" applyProtection="1">
      <alignment horizontal="left" vertical="top" wrapText="1"/>
      <protection locked="0"/>
    </xf>
    <xf numFmtId="0" fontId="0" fillId="2" borderId="22"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2" borderId="31" xfId="0" applyFill="1" applyBorder="1" applyAlignment="1" applyProtection="1">
      <alignment horizontal="left" vertical="top" wrapText="1"/>
      <protection locked="0"/>
    </xf>
    <xf numFmtId="0" fontId="0" fillId="2" borderId="32" xfId="0" applyFill="1" applyBorder="1" applyAlignment="1" applyProtection="1">
      <alignment horizontal="left" vertical="top" wrapText="1"/>
      <protection locked="0"/>
    </xf>
    <xf numFmtId="0" fontId="0" fillId="2" borderId="33" xfId="0" applyFill="1" applyBorder="1" applyAlignment="1" applyProtection="1">
      <alignment horizontal="left" vertical="top" wrapText="1"/>
      <protection locked="0"/>
    </xf>
    <xf numFmtId="0" fontId="0" fillId="2" borderId="34" xfId="0" applyFill="1" applyBorder="1" applyAlignment="1" applyProtection="1">
      <alignment horizontal="left" vertical="top" wrapText="1"/>
      <protection locked="0"/>
    </xf>
    <xf numFmtId="0" fontId="0" fillId="2" borderId="35" xfId="0" applyFill="1" applyBorder="1" applyAlignment="1" applyProtection="1">
      <alignment horizontal="left" vertical="top" wrapText="1"/>
      <protection locked="0"/>
    </xf>
    <xf numFmtId="0" fontId="0" fillId="2" borderId="16" xfId="0" applyFill="1" applyBorder="1" applyAlignment="1">
      <alignment horizontal="center" vertical="center" wrapText="1"/>
    </xf>
    <xf numFmtId="0" fontId="1" fillId="2" borderId="0" xfId="0" applyFont="1" applyFill="1" applyAlignment="1">
      <alignment horizontal="center"/>
    </xf>
    <xf numFmtId="0" fontId="0" fillId="2" borderId="0" xfId="0" applyFill="1" applyAlignment="1">
      <alignment horizontal="center"/>
    </xf>
    <xf numFmtId="0" fontId="1" fillId="2" borderId="20" xfId="0" applyFont="1" applyFill="1" applyBorder="1" applyAlignment="1" applyProtection="1">
      <alignment horizontal="left" vertical="top" wrapText="1"/>
      <protection locked="0"/>
    </xf>
    <xf numFmtId="0" fontId="1" fillId="2" borderId="30" xfId="0" applyFont="1" applyFill="1" applyBorder="1" applyAlignment="1" applyProtection="1">
      <alignment horizontal="left" vertical="top" wrapText="1"/>
      <protection locked="0"/>
    </xf>
    <xf numFmtId="0" fontId="1" fillId="2" borderId="0" xfId="0" applyFont="1" applyFill="1" applyAlignment="1">
      <alignment horizontal="center" vertical="center"/>
    </xf>
    <xf numFmtId="0" fontId="0" fillId="2" borderId="0" xfId="0" applyFill="1" applyAlignment="1">
      <alignment horizontal="center" vertical="center"/>
    </xf>
    <xf numFmtId="0" fontId="0" fillId="2" borderId="16" xfId="0" applyFill="1" applyBorder="1" applyAlignment="1">
      <alignment horizontal="center" vertical="center"/>
    </xf>
    <xf numFmtId="0" fontId="0" fillId="2" borderId="21" xfId="0" applyFill="1" applyBorder="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16" xfId="0" applyFill="1" applyBorder="1" applyAlignment="1" applyProtection="1">
      <alignment horizontal="left" vertical="top" wrapText="1"/>
      <protection locked="0"/>
    </xf>
    <xf numFmtId="0" fontId="1" fillId="2" borderId="16" xfId="0" applyFont="1" applyFill="1" applyBorder="1" applyAlignment="1">
      <alignment horizontal="left" vertical="center" wrapText="1"/>
    </xf>
    <xf numFmtId="0" fontId="0" fillId="0" borderId="16" xfId="0" applyBorder="1" applyAlignment="1">
      <alignment horizontal="left" vertical="center" wrapText="1"/>
    </xf>
    <xf numFmtId="0" fontId="7" fillId="5" borderId="0" xfId="0" applyFont="1" applyFill="1" applyAlignment="1">
      <alignment vertical="top" wrapText="1"/>
    </xf>
    <xf numFmtId="0" fontId="0" fillId="0" borderId="0" xfId="0" applyAlignment="1">
      <alignment vertical="top" wrapText="1"/>
    </xf>
    <xf numFmtId="0" fontId="1" fillId="2" borderId="42" xfId="0" applyFont="1" applyFill="1" applyBorder="1" applyAlignment="1" applyProtection="1">
      <alignment horizontal="left" vertical="top" wrapText="1"/>
      <protection locked="0"/>
    </xf>
    <xf numFmtId="0" fontId="1" fillId="2" borderId="54" xfId="0" applyFont="1" applyFill="1" applyBorder="1" applyAlignment="1" applyProtection="1">
      <alignment horizontal="left" vertical="top" wrapText="1"/>
      <protection locked="0"/>
    </xf>
    <xf numFmtId="0" fontId="1" fillId="2" borderId="50" xfId="0" applyFont="1" applyFill="1" applyBorder="1" applyAlignment="1" applyProtection="1">
      <alignment horizontal="left" vertical="top" wrapText="1"/>
      <protection locked="0"/>
    </xf>
    <xf numFmtId="0" fontId="1" fillId="2" borderId="53" xfId="0" applyFont="1" applyFill="1" applyBorder="1" applyAlignment="1" applyProtection="1">
      <alignment horizontal="left" vertical="top" wrapText="1"/>
      <protection locked="0"/>
    </xf>
    <xf numFmtId="0" fontId="1" fillId="2" borderId="16" xfId="0" applyFont="1" applyFill="1" applyBorder="1" applyAlignment="1">
      <alignment horizontal="center"/>
    </xf>
    <xf numFmtId="0" fontId="1" fillId="5" borderId="48" xfId="0" applyFont="1" applyFill="1" applyBorder="1" applyAlignment="1">
      <alignment horizontal="center" vertical="center" wrapText="1"/>
    </xf>
    <xf numFmtId="0" fontId="1" fillId="2" borderId="48" xfId="0" applyFont="1" applyFill="1" applyBorder="1" applyAlignment="1">
      <alignment horizontal="center" vertical="center"/>
    </xf>
    <xf numFmtId="0" fontId="0" fillId="2" borderId="17" xfId="0" applyFill="1" applyBorder="1" applyAlignment="1" applyProtection="1">
      <alignment horizontal="left"/>
      <protection locked="0"/>
    </xf>
    <xf numFmtId="0" fontId="0" fillId="2" borderId="18" xfId="0" applyFill="1" applyBorder="1" applyAlignment="1" applyProtection="1">
      <alignment horizontal="left"/>
      <protection locked="0"/>
    </xf>
    <xf numFmtId="0" fontId="0" fillId="2" borderId="19" xfId="0" applyFill="1" applyBorder="1" applyAlignment="1" applyProtection="1">
      <alignment horizontal="left"/>
      <protection locked="0"/>
    </xf>
    <xf numFmtId="0" fontId="0" fillId="2" borderId="13" xfId="0" applyFill="1" applyBorder="1" applyAlignment="1" applyProtection="1">
      <alignment horizontal="left"/>
      <protection locked="0"/>
    </xf>
    <xf numFmtId="0" fontId="0" fillId="2" borderId="14" xfId="0" applyFill="1" applyBorder="1" applyAlignment="1" applyProtection="1">
      <alignment horizontal="left"/>
      <protection locked="0"/>
    </xf>
    <xf numFmtId="0" fontId="0" fillId="2" borderId="15" xfId="0" applyFill="1" applyBorder="1" applyAlignment="1" applyProtection="1">
      <alignment horizontal="left"/>
      <protection locked="0"/>
    </xf>
    <xf numFmtId="0" fontId="0" fillId="5" borderId="0" xfId="0" applyFill="1" applyAlignment="1">
      <alignment horizontal="center" vertical="center"/>
    </xf>
    <xf numFmtId="0" fontId="0" fillId="5" borderId="16" xfId="0" applyFill="1" applyBorder="1" applyAlignment="1">
      <alignment horizontal="center" vertical="center"/>
    </xf>
    <xf numFmtId="0" fontId="1" fillId="2" borderId="27" xfId="0" applyFont="1" applyFill="1" applyBorder="1" applyAlignment="1" applyProtection="1">
      <alignment horizontal="left"/>
      <protection locked="0"/>
    </xf>
    <xf numFmtId="0" fontId="0" fillId="2" borderId="28" xfId="0" applyFill="1" applyBorder="1" applyAlignment="1" applyProtection="1">
      <alignment horizontal="left"/>
      <protection locked="0"/>
    </xf>
    <xf numFmtId="0" fontId="0" fillId="2" borderId="29" xfId="0" applyFill="1" applyBorder="1" applyAlignment="1" applyProtection="1">
      <alignment horizontal="left"/>
      <protection locked="0"/>
    </xf>
    <xf numFmtId="0" fontId="1" fillId="2" borderId="17" xfId="0" applyFont="1" applyFill="1" applyBorder="1" applyAlignment="1" applyProtection="1">
      <alignment horizontal="left"/>
      <protection locked="0"/>
    </xf>
    <xf numFmtId="0" fontId="0" fillId="2" borderId="17" xfId="0" applyFill="1" applyBorder="1" applyProtection="1">
      <protection locked="0"/>
    </xf>
    <xf numFmtId="0" fontId="0" fillId="2" borderId="18" xfId="0" applyFill="1" applyBorder="1" applyProtection="1">
      <protection locked="0"/>
    </xf>
    <xf numFmtId="0" fontId="0" fillId="2" borderId="19" xfId="0" applyFill="1" applyBorder="1" applyProtection="1">
      <protection locked="0"/>
    </xf>
    <xf numFmtId="0" fontId="1" fillId="2" borderId="27" xfId="0" applyFont="1" applyFill="1" applyBorder="1" applyProtection="1">
      <protection locked="0"/>
    </xf>
    <xf numFmtId="0" fontId="0" fillId="2" borderId="28" xfId="0" applyFill="1" applyBorder="1" applyProtection="1">
      <protection locked="0"/>
    </xf>
    <xf numFmtId="0" fontId="0" fillId="2" borderId="29" xfId="0" applyFill="1" applyBorder="1" applyProtection="1">
      <protection locked="0"/>
    </xf>
    <xf numFmtId="0" fontId="0" fillId="2" borderId="13" xfId="0" applyFill="1" applyBorder="1" applyProtection="1">
      <protection locked="0"/>
    </xf>
    <xf numFmtId="0" fontId="0" fillId="2" borderId="14" xfId="0" applyFill="1" applyBorder="1" applyProtection="1">
      <protection locked="0"/>
    </xf>
    <xf numFmtId="0" fontId="0" fillId="2" borderId="15" xfId="0" applyFill="1" applyBorder="1" applyProtection="1">
      <protection locked="0"/>
    </xf>
    <xf numFmtId="0" fontId="7" fillId="5" borderId="0" xfId="0" applyFont="1" applyFill="1" applyAlignment="1">
      <alignment horizontal="left" vertical="top" wrapText="1"/>
    </xf>
    <xf numFmtId="0" fontId="7" fillId="2" borderId="0" xfId="0" applyFont="1" applyFill="1" applyAlignment="1">
      <alignment horizontal="left" vertical="top" wrapText="1" indent="1"/>
    </xf>
    <xf numFmtId="0" fontId="7" fillId="5" borderId="0" xfId="0" applyFont="1" applyFill="1" applyAlignment="1">
      <alignment horizontal="left" vertical="top" wrapText="1" indent="1"/>
    </xf>
    <xf numFmtId="0" fontId="0" fillId="0" borderId="21" xfId="0" applyBorder="1" applyProtection="1">
      <protection locked="0"/>
    </xf>
    <xf numFmtId="0" fontId="0" fillId="0" borderId="22" xfId="0" applyBorder="1" applyProtection="1">
      <protection locked="0"/>
    </xf>
    <xf numFmtId="0" fontId="0" fillId="0" borderId="23" xfId="0" applyBorder="1" applyProtection="1">
      <protection locked="0"/>
    </xf>
    <xf numFmtId="0" fontId="0" fillId="0" borderId="0" xfId="0" applyProtection="1">
      <protection locked="0"/>
    </xf>
    <xf numFmtId="0" fontId="0" fillId="0" borderId="24" xfId="0" applyBorder="1" applyProtection="1">
      <protection locked="0"/>
    </xf>
    <xf numFmtId="0" fontId="0" fillId="0" borderId="25" xfId="0" applyBorder="1" applyProtection="1">
      <protection locked="0"/>
    </xf>
    <xf numFmtId="0" fontId="0" fillId="0" borderId="16" xfId="0" applyBorder="1" applyProtection="1">
      <protection locked="0"/>
    </xf>
    <xf numFmtId="0" fontId="0" fillId="0" borderId="26" xfId="0" applyBorder="1" applyProtection="1">
      <protection locked="0"/>
    </xf>
    <xf numFmtId="0" fontId="1" fillId="2" borderId="42" xfId="0" applyFont="1" applyFill="1" applyBorder="1" applyAlignment="1" applyProtection="1">
      <alignment horizontal="center" vertical="top" wrapText="1"/>
      <protection locked="0"/>
    </xf>
    <xf numFmtId="0" fontId="1" fillId="2" borderId="49" xfId="0" applyFont="1" applyFill="1" applyBorder="1" applyAlignment="1" applyProtection="1">
      <alignment horizontal="center" vertical="top" wrapText="1"/>
      <protection locked="0"/>
    </xf>
    <xf numFmtId="0" fontId="1" fillId="2" borderId="43" xfId="0" applyFont="1" applyFill="1" applyBorder="1" applyAlignment="1" applyProtection="1">
      <alignment horizontal="center" vertical="top" wrapText="1"/>
      <protection locked="0"/>
    </xf>
    <xf numFmtId="0" fontId="1" fillId="2" borderId="44" xfId="0" applyFont="1" applyFill="1" applyBorder="1" applyAlignment="1" applyProtection="1">
      <alignment horizontal="center" vertical="top" wrapText="1"/>
      <protection locked="0"/>
    </xf>
    <xf numFmtId="0" fontId="1" fillId="2" borderId="0" xfId="0" applyFont="1" applyFill="1" applyAlignment="1" applyProtection="1">
      <alignment horizontal="center" vertical="top" wrapText="1"/>
      <protection locked="0"/>
    </xf>
    <xf numFmtId="0" fontId="1" fillId="2" borderId="45" xfId="0" applyFont="1" applyFill="1" applyBorder="1" applyAlignment="1" applyProtection="1">
      <alignment horizontal="center" vertical="top" wrapText="1"/>
      <protection locked="0"/>
    </xf>
    <xf numFmtId="0" fontId="1" fillId="2" borderId="46" xfId="0" applyFont="1" applyFill="1" applyBorder="1" applyAlignment="1" applyProtection="1">
      <alignment horizontal="center" vertical="top" wrapText="1"/>
      <protection locked="0"/>
    </xf>
    <xf numFmtId="0" fontId="1" fillId="2" borderId="48" xfId="0" applyFont="1" applyFill="1" applyBorder="1" applyAlignment="1" applyProtection="1">
      <alignment horizontal="center" vertical="top" wrapText="1"/>
      <protection locked="0"/>
    </xf>
    <xf numFmtId="0" fontId="1" fillId="2" borderId="47" xfId="0" applyFont="1" applyFill="1" applyBorder="1" applyAlignment="1" applyProtection="1">
      <alignment horizontal="center" vertical="top" wrapText="1"/>
      <protection locked="0"/>
    </xf>
    <xf numFmtId="0" fontId="0" fillId="0" borderId="20" xfId="0" applyBorder="1" applyAlignment="1" applyProtection="1">
      <alignment horizontal="center" wrapText="1"/>
      <protection locked="0"/>
    </xf>
    <xf numFmtId="0" fontId="0" fillId="0" borderId="21" xfId="0" applyBorder="1" applyAlignment="1" applyProtection="1">
      <alignment horizontal="center" wrapText="1"/>
      <protection locked="0"/>
    </xf>
    <xf numFmtId="0" fontId="0" fillId="0" borderId="22" xfId="0" applyBorder="1" applyAlignment="1" applyProtection="1">
      <alignment horizontal="center" wrapText="1"/>
      <protection locked="0"/>
    </xf>
    <xf numFmtId="0" fontId="0" fillId="0" borderId="23" xfId="0" applyBorder="1" applyAlignment="1" applyProtection="1">
      <alignment horizontal="center" wrapText="1"/>
      <protection locked="0"/>
    </xf>
    <xf numFmtId="0" fontId="0" fillId="0" borderId="0" xfId="0" applyAlignment="1" applyProtection="1">
      <alignment horizontal="center" wrapText="1"/>
      <protection locked="0"/>
    </xf>
    <xf numFmtId="0" fontId="0" fillId="0" borderId="24" xfId="0" applyBorder="1" applyAlignment="1" applyProtection="1">
      <alignment horizontal="center" wrapText="1"/>
      <protection locked="0"/>
    </xf>
    <xf numFmtId="0" fontId="0" fillId="0" borderId="25" xfId="0" applyBorder="1" applyAlignment="1" applyProtection="1">
      <alignment horizontal="center" wrapText="1"/>
      <protection locked="0"/>
    </xf>
    <xf numFmtId="0" fontId="0" fillId="0" borderId="16" xfId="0" applyBorder="1" applyAlignment="1" applyProtection="1">
      <alignment horizontal="center" wrapText="1"/>
      <protection locked="0"/>
    </xf>
    <xf numFmtId="0" fontId="0" fillId="0" borderId="26" xfId="0" applyBorder="1" applyAlignment="1" applyProtection="1">
      <alignment horizontal="center" wrapText="1"/>
      <protection locked="0"/>
    </xf>
    <xf numFmtId="0" fontId="21" fillId="2" borderId="0" xfId="0" applyFont="1" applyFill="1" applyAlignment="1">
      <alignment horizontal="center" vertical="center"/>
    </xf>
    <xf numFmtId="0" fontId="1" fillId="0" borderId="20" xfId="0" applyFont="1" applyBorder="1" applyAlignment="1" applyProtection="1">
      <alignment horizontal="center" wrapText="1"/>
      <protection locked="0"/>
    </xf>
    <xf numFmtId="0" fontId="3" fillId="2" borderId="0" xfId="0" applyFont="1" applyFill="1" applyAlignment="1">
      <alignment horizontal="left" wrapText="1"/>
    </xf>
    <xf numFmtId="0" fontId="1" fillId="2" borderId="16" xfId="0" applyFont="1" applyFill="1" applyBorder="1" applyAlignment="1">
      <alignment horizontal="center" vertical="center"/>
    </xf>
    <xf numFmtId="0" fontId="1" fillId="5" borderId="48" xfId="0" applyFont="1" applyFill="1" applyBorder="1" applyAlignment="1">
      <alignment horizontal="center" vertical="center"/>
    </xf>
    <xf numFmtId="0" fontId="3" fillId="2" borderId="0" xfId="0" applyFont="1" applyFill="1" applyAlignment="1">
      <alignment horizontal="left" vertical="center" wrapText="1"/>
    </xf>
    <xf numFmtId="0" fontId="0" fillId="0" borderId="0" xfId="0" applyAlignment="1">
      <alignment vertical="center" wrapText="1"/>
    </xf>
    <xf numFmtId="0" fontId="0" fillId="0" borderId="24" xfId="0" applyBorder="1" applyAlignment="1">
      <alignment vertical="center" wrapText="1"/>
    </xf>
    <xf numFmtId="0" fontId="7" fillId="2" borderId="0" xfId="0" applyFont="1" applyFill="1" applyAlignment="1">
      <alignment horizontal="left" wrapText="1" indent="1"/>
    </xf>
    <xf numFmtId="0" fontId="1" fillId="5" borderId="0" xfId="0" applyFont="1" applyFill="1" applyAlignment="1">
      <alignment horizontal="center"/>
    </xf>
    <xf numFmtId="0" fontId="0" fillId="5" borderId="0" xfId="0" applyFill="1" applyAlignment="1">
      <alignment horizontal="center"/>
    </xf>
    <xf numFmtId="0" fontId="3" fillId="2" borderId="0" xfId="0" applyFont="1" applyFill="1" applyAlignment="1">
      <alignment horizontal="center" vertical="top" wrapText="1"/>
    </xf>
    <xf numFmtId="0" fontId="38" fillId="2" borderId="0" xfId="0" applyFont="1" applyFill="1"/>
    <xf numFmtId="0" fontId="22" fillId="2" borderId="0" xfId="0" quotePrefix="1" applyFont="1" applyFill="1" applyAlignment="1">
      <alignment horizontal="left" vertical="top"/>
    </xf>
    <xf numFmtId="0" fontId="3" fillId="2" borderId="0" xfId="0" applyFont="1" applyFill="1" applyAlignment="1">
      <alignment horizontal="right" vertical="top" wrapText="1"/>
    </xf>
    <xf numFmtId="0" fontId="0" fillId="0" borderId="0" xfId="0" applyAlignment="1">
      <alignment horizontal="right" vertical="top" wrapText="1"/>
    </xf>
  </cellXfs>
  <cellStyles count="4">
    <cellStyle name="Currency" xfId="1" builtinId="4"/>
    <cellStyle name="Hyperlink" xfId="3" builtinId="8"/>
    <cellStyle name="Normal" xfId="0" builtinId="0"/>
    <cellStyle name="Percent" xfId="2" builtinId="5"/>
  </cellStyles>
  <dxfs count="32">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condense val="0"/>
        <extend val="0"/>
        <color indexed="10"/>
      </font>
    </dxf>
    <dxf>
      <font>
        <b/>
        <i val="0"/>
        <condense val="0"/>
        <extend val="0"/>
        <color indexed="10"/>
      </font>
    </dxf>
    <dxf>
      <font>
        <b/>
        <i val="0"/>
        <condense val="0"/>
        <extend val="0"/>
        <color indexed="11"/>
      </font>
    </dxf>
    <dxf>
      <font>
        <condense val="0"/>
        <extend val="0"/>
        <color indexed="10"/>
      </font>
    </dxf>
    <dxf>
      <font>
        <b/>
        <i val="0"/>
        <condense val="0"/>
        <extend val="0"/>
        <color indexed="10"/>
      </font>
    </dxf>
    <dxf>
      <font>
        <b/>
        <i val="0"/>
        <condense val="0"/>
        <extend val="0"/>
        <color indexed="11"/>
      </font>
    </dxf>
    <dxf>
      <font>
        <condense val="0"/>
        <extend val="0"/>
        <color indexed="10"/>
      </font>
    </dxf>
    <dxf>
      <font>
        <b/>
        <i val="0"/>
        <condense val="0"/>
        <extend val="0"/>
        <color indexed="10"/>
      </font>
    </dxf>
    <dxf>
      <font>
        <b/>
        <i val="0"/>
        <condense val="0"/>
        <extend val="0"/>
        <color indexed="11"/>
      </font>
    </dxf>
    <dxf>
      <font>
        <condense val="0"/>
        <extend val="0"/>
        <color indexed="10"/>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CC0000"/>
      <rgbColor rgb="00333333"/>
    </indexedColors>
    <mruColors>
      <color rgb="FFFF4C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1</xdr:row>
      <xdr:rowOff>38100</xdr:rowOff>
    </xdr:from>
    <xdr:to>
      <xdr:col>5</xdr:col>
      <xdr:colOff>301625</xdr:colOff>
      <xdr:row>7</xdr:row>
      <xdr:rowOff>173228</xdr:rowOff>
    </xdr:to>
    <xdr:pic>
      <xdr:nvPicPr>
        <xdr:cNvPr id="2" name="Picture 1">
          <a:extLst>
            <a:ext uri="{FF2B5EF4-FFF2-40B4-BE49-F238E27FC236}">
              <a16:creationId xmlns:a16="http://schemas.microsoft.com/office/drawing/2014/main" id="{4C8CC137-3306-FB48-9744-1B311DCA2DC0}"/>
            </a:ext>
          </a:extLst>
        </xdr:cNvPr>
        <xdr:cNvPicPr>
          <a:picLocks noChangeAspect="1"/>
        </xdr:cNvPicPr>
      </xdr:nvPicPr>
      <xdr:blipFill>
        <a:blip xmlns:r="http://schemas.openxmlformats.org/officeDocument/2006/relationships" r:embed="rId1"/>
        <a:stretch>
          <a:fillRect/>
        </a:stretch>
      </xdr:blipFill>
      <xdr:spPr>
        <a:xfrm>
          <a:off x="292100" y="228600"/>
          <a:ext cx="3162300" cy="113842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jc-cnm.gc.ca/directive/d10/f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F817D-C3F4-492A-9E63-1F32C8114773}">
  <dimension ref="A1:G8"/>
  <sheetViews>
    <sheetView workbookViewId="0">
      <selection activeCell="A2" sqref="A2"/>
    </sheetView>
  </sheetViews>
  <sheetFormatPr defaultColWidth="8.85546875" defaultRowHeight="12.75"/>
  <cols>
    <col min="3" max="3" width="13.85546875" bestFit="1" customWidth="1"/>
    <col min="4" max="4" width="9.85546875" bestFit="1" customWidth="1"/>
    <col min="5" max="5" width="30" bestFit="1" customWidth="1"/>
    <col min="6" max="6" width="10" customWidth="1"/>
  </cols>
  <sheetData>
    <row r="1" spans="1:7">
      <c r="A1" t="s">
        <v>0</v>
      </c>
      <c r="B1" t="s">
        <v>1</v>
      </c>
      <c r="C1" s="113" t="s">
        <v>2</v>
      </c>
      <c r="D1" s="113" t="s">
        <v>3</v>
      </c>
      <c r="E1" s="128" t="s">
        <v>4</v>
      </c>
      <c r="F1" s="98" t="s">
        <v>5</v>
      </c>
      <c r="G1" t="s">
        <v>6</v>
      </c>
    </row>
    <row r="2" spans="1:7">
      <c r="A2" t="s">
        <v>7</v>
      </c>
      <c r="B2" t="s">
        <v>8</v>
      </c>
      <c r="C2" s="113" t="s">
        <v>9</v>
      </c>
      <c r="D2" s="113" t="s">
        <v>10</v>
      </c>
      <c r="E2" s="128" t="s">
        <v>11</v>
      </c>
      <c r="F2" s="98" t="s">
        <v>12</v>
      </c>
      <c r="G2" t="s">
        <v>13</v>
      </c>
    </row>
    <row r="3" spans="1:7">
      <c r="E3" s="128" t="s">
        <v>14</v>
      </c>
      <c r="F3" s="98"/>
      <c r="G3" t="s">
        <v>15</v>
      </c>
    </row>
    <row r="4" spans="1:7">
      <c r="E4" s="128" t="s">
        <v>16</v>
      </c>
      <c r="F4" s="98"/>
    </row>
    <row r="5" spans="1:7">
      <c r="E5" s="128" t="s">
        <v>17</v>
      </c>
    </row>
    <row r="6" spans="1:7">
      <c r="E6" s="128"/>
    </row>
    <row r="7" spans="1:7">
      <c r="E7" s="113"/>
    </row>
    <row r="8" spans="1:7">
      <c r="E8" s="11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B725E-D9F9-465F-B06C-9FBC997DD496}">
  <sheetPr>
    <pageSetUpPr fitToPage="1"/>
  </sheetPr>
  <dimension ref="A1:AB61"/>
  <sheetViews>
    <sheetView workbookViewId="0">
      <selection activeCell="D13" sqref="D13:L15"/>
    </sheetView>
  </sheetViews>
  <sheetFormatPr defaultColWidth="9.140625" defaultRowHeight="12.75" outlineLevelCol="1"/>
  <cols>
    <col min="1" max="1" width="3.42578125" style="10" customWidth="1"/>
    <col min="2" max="2" width="3.42578125" style="3" customWidth="1"/>
    <col min="3" max="3" width="5.5703125" style="3" customWidth="1"/>
    <col min="4" max="4" width="18.5703125" style="3" customWidth="1"/>
    <col min="5" max="6" width="9.140625" style="3"/>
    <col min="7" max="7" width="22" style="3" customWidth="1"/>
    <col min="8" max="8" width="12.85546875" style="3" customWidth="1"/>
    <col min="9" max="9" width="9.140625" style="3"/>
    <col min="10" max="10" width="12.42578125" style="3" customWidth="1"/>
    <col min="11" max="11" width="6.42578125" style="3" customWidth="1"/>
    <col min="12" max="12" width="14.42578125" style="3" customWidth="1"/>
    <col min="13" max="13" width="4.42578125" style="3" customWidth="1"/>
    <col min="14" max="14" width="15.5703125" style="3" customWidth="1"/>
    <col min="15" max="15" width="4.42578125" style="3" customWidth="1"/>
    <col min="16" max="16" width="15.5703125" style="3" customWidth="1"/>
    <col min="17" max="17" width="3.5703125" style="3" customWidth="1"/>
    <col min="18" max="18" width="3.42578125" style="10" customWidth="1"/>
    <col min="19" max="27" width="5.5703125" style="3" hidden="1" customWidth="1" outlineLevel="1"/>
    <col min="28" max="28" width="9.140625" style="3" collapsed="1"/>
    <col min="29" max="16384" width="9.140625" style="3"/>
  </cols>
  <sheetData>
    <row r="1" spans="1:27" ht="15.75" customHeight="1" thickBot="1">
      <c r="C1" s="29" t="str">
        <f>'Statut du formulaire'!C1</f>
        <v>Cahier d'exercices financiers des projets d'IA de NGen v2.0</v>
      </c>
      <c r="P1" s="118" t="str">
        <f>'Statut du formulaire'!R1</f>
        <v>Document confidentiel d'entreprise</v>
      </c>
    </row>
    <row r="2" spans="1:27" ht="30" customHeight="1" thickTop="1">
      <c r="A2" s="10">
        <f>IF(SUM(A4:A60)=11,1,0)</f>
        <v>0</v>
      </c>
      <c r="B2" s="60"/>
      <c r="C2" s="50" t="s">
        <v>187</v>
      </c>
      <c r="D2" s="50"/>
      <c r="E2" s="61"/>
      <c r="F2" s="61"/>
      <c r="G2" s="61"/>
      <c r="H2" s="61"/>
      <c r="I2" s="62" t="s">
        <v>130</v>
      </c>
      <c r="J2" s="63" t="str">
        <f>IF(A2=1,"Complet","Incomplet")</f>
        <v>Incomplet</v>
      </c>
      <c r="K2" s="61"/>
      <c r="L2" s="62" t="s">
        <v>39</v>
      </c>
      <c r="M2" s="63" t="str">
        <f>'Statut du formulaire'!F38</f>
        <v>incomplet</v>
      </c>
      <c r="N2" s="61"/>
      <c r="O2" s="63"/>
      <c r="P2" s="61"/>
      <c r="Q2" s="64"/>
    </row>
    <row r="3" spans="1:27" ht="13.5" thickBot="1">
      <c r="B3" s="38"/>
      <c r="Q3" s="39"/>
      <c r="R3" s="10" t="s">
        <v>132</v>
      </c>
    </row>
    <row r="4" spans="1:27" ht="30.75" customHeight="1" thickBot="1">
      <c r="A4" s="10">
        <f>IF(H4="please select",0,1)</f>
        <v>0</v>
      </c>
      <c r="B4" s="65"/>
      <c r="C4" s="312" t="s">
        <v>188</v>
      </c>
      <c r="D4" s="313"/>
      <c r="E4" s="313"/>
      <c r="F4" s="313"/>
      <c r="G4" s="314"/>
      <c r="H4" s="172" t="s">
        <v>132</v>
      </c>
      <c r="I4" s="16" t="str">
        <f>IF(H4="please select","**","")</f>
        <v>**</v>
      </c>
      <c r="Q4" s="39"/>
      <c r="R4" s="10" t="s">
        <v>144</v>
      </c>
    </row>
    <row r="5" spans="1:27">
      <c r="B5" s="38"/>
      <c r="Q5" s="39"/>
      <c r="R5" s="10" t="s">
        <v>145</v>
      </c>
    </row>
    <row r="6" spans="1:27">
      <c r="B6" s="38"/>
      <c r="C6" s="4" t="s">
        <v>189</v>
      </c>
      <c r="Q6" s="39"/>
    </row>
    <row r="7" spans="1:27" ht="13.5" customHeight="1">
      <c r="B7" s="38"/>
      <c r="C7" s="4"/>
      <c r="Q7" s="39"/>
    </row>
    <row r="8" spans="1:27">
      <c r="B8" s="38"/>
      <c r="C8" s="4" t="s">
        <v>190</v>
      </c>
      <c r="Q8" s="39"/>
    </row>
    <row r="9" spans="1:27">
      <c r="B9" s="38"/>
      <c r="C9" s="4"/>
      <c r="Q9" s="39"/>
    </row>
    <row r="10" spans="1:27">
      <c r="B10" s="38"/>
      <c r="C10" s="4"/>
      <c r="Q10" s="39"/>
    </row>
    <row r="11" spans="1:27">
      <c r="B11" s="38"/>
      <c r="D11" s="4"/>
      <c r="N11" s="140" t="s">
        <v>191</v>
      </c>
      <c r="P11" s="140" t="s">
        <v>192</v>
      </c>
      <c r="Q11" s="39"/>
    </row>
    <row r="12" spans="1:27" ht="13.5" thickBot="1">
      <c r="B12" s="38"/>
      <c r="D12" s="316" t="s">
        <v>193</v>
      </c>
      <c r="E12" s="317"/>
      <c r="F12" s="317"/>
      <c r="G12" s="317"/>
      <c r="H12" s="317"/>
      <c r="I12" s="317"/>
      <c r="J12" s="317"/>
      <c r="K12" s="317"/>
      <c r="L12" s="317"/>
      <c r="N12" s="140" t="s">
        <v>194</v>
      </c>
      <c r="P12" s="140" t="s">
        <v>195</v>
      </c>
      <c r="Q12" s="39"/>
      <c r="S12" s="234" t="s">
        <v>140</v>
      </c>
      <c r="T12" s="235"/>
      <c r="U12" s="235"/>
      <c r="V12" s="235"/>
      <c r="W12" s="235"/>
      <c r="X12" s="235"/>
      <c r="Y12" s="235"/>
      <c r="Z12" s="235"/>
      <c r="AA12" s="235"/>
    </row>
    <row r="13" spans="1:27" ht="12.75" customHeight="1" thickBot="1">
      <c r="A13" s="10">
        <f>IF(H4="Oui",IF(D13="",0,IF(N13=0,0,IF(P13="",0,1))),1)</f>
        <v>1</v>
      </c>
      <c r="B13" s="38"/>
      <c r="C13" s="307">
        <v>1</v>
      </c>
      <c r="D13" s="236"/>
      <c r="E13" s="281"/>
      <c r="F13" s="281"/>
      <c r="G13" s="281"/>
      <c r="H13" s="281"/>
      <c r="I13" s="281"/>
      <c r="J13" s="281"/>
      <c r="K13" s="281"/>
      <c r="L13" s="282"/>
      <c r="M13" s="16" t="str">
        <f>IF(A13=0,IF(D13="","**",""),"")</f>
        <v/>
      </c>
      <c r="N13" s="91">
        <v>0</v>
      </c>
      <c r="O13" s="16" t="str">
        <f>IF(A13=0,IF(N13=0,"**",""),"")</f>
        <v/>
      </c>
      <c r="P13" s="59" t="s">
        <v>132</v>
      </c>
      <c r="Q13" s="76" t="str">
        <f>IF(A13=0,IF(P13="","**",""),"")</f>
        <v/>
      </c>
      <c r="S13" s="236"/>
      <c r="T13" s="281"/>
      <c r="U13" s="281"/>
      <c r="V13" s="281"/>
      <c r="W13" s="281"/>
      <c r="X13" s="281"/>
      <c r="Y13" s="281"/>
      <c r="Z13" s="281"/>
      <c r="AA13" s="282"/>
    </row>
    <row r="14" spans="1:27">
      <c r="B14" s="65"/>
      <c r="C14" s="307"/>
      <c r="D14" s="283"/>
      <c r="E14" s="284"/>
      <c r="F14" s="284"/>
      <c r="G14" s="284"/>
      <c r="H14" s="284"/>
      <c r="I14" s="284"/>
      <c r="J14" s="284"/>
      <c r="K14" s="284"/>
      <c r="L14" s="285"/>
      <c r="Q14" s="39"/>
      <c r="S14" s="283"/>
      <c r="T14" s="284"/>
      <c r="U14" s="284"/>
      <c r="V14" s="284"/>
      <c r="W14" s="284"/>
      <c r="X14" s="284"/>
      <c r="Y14" s="284"/>
      <c r="Z14" s="284"/>
      <c r="AA14" s="285"/>
    </row>
    <row r="15" spans="1:27" ht="13.5" thickBot="1">
      <c r="B15" s="65"/>
      <c r="C15" s="307"/>
      <c r="D15" s="286"/>
      <c r="E15" s="287"/>
      <c r="F15" s="287"/>
      <c r="G15" s="287"/>
      <c r="H15" s="287"/>
      <c r="I15" s="287"/>
      <c r="J15" s="287"/>
      <c r="K15" s="287"/>
      <c r="L15" s="288"/>
      <c r="Q15" s="39"/>
      <c r="S15" s="286"/>
      <c r="T15" s="287"/>
      <c r="U15" s="287"/>
      <c r="V15" s="287"/>
      <c r="W15" s="287"/>
      <c r="X15" s="287"/>
      <c r="Y15" s="287"/>
      <c r="Z15" s="287"/>
      <c r="AA15" s="288"/>
    </row>
    <row r="16" spans="1:27" ht="6.75" customHeight="1" thickBot="1">
      <c r="B16" s="65"/>
      <c r="C16" s="142"/>
      <c r="D16" s="21"/>
      <c r="E16" s="21"/>
      <c r="F16" s="21"/>
      <c r="G16" s="21"/>
      <c r="H16" s="21"/>
      <c r="I16" s="21"/>
      <c r="J16" s="21"/>
      <c r="K16" s="21"/>
      <c r="L16" s="21"/>
      <c r="Q16" s="39"/>
      <c r="S16" s="21"/>
      <c r="T16" s="21"/>
      <c r="U16" s="21"/>
      <c r="V16" s="21"/>
      <c r="W16" s="21"/>
      <c r="X16" s="21"/>
      <c r="Y16" s="21"/>
      <c r="Z16" s="21"/>
      <c r="AA16" s="21"/>
    </row>
    <row r="17" spans="1:27" s="10" customFormat="1" ht="12.75" customHeight="1" thickBot="1">
      <c r="A17" s="10">
        <f>IF($H$4="Oui",IF(D17="",IF(N17=0,IF(P17="",1,0),0),IF(N17=0,0,IF(P17="",0,1))),1)</f>
        <v>1</v>
      </c>
      <c r="B17" s="65"/>
      <c r="C17" s="307">
        <v>2</v>
      </c>
      <c r="D17" s="223"/>
      <c r="E17" s="241"/>
      <c r="F17" s="241"/>
      <c r="G17" s="241"/>
      <c r="H17" s="241"/>
      <c r="I17" s="241"/>
      <c r="J17" s="241"/>
      <c r="K17" s="241"/>
      <c r="L17" s="224"/>
      <c r="M17" s="16" t="str">
        <f>IF(A17=0,IF(D17="","**",""),"")</f>
        <v/>
      </c>
      <c r="N17" s="91">
        <v>0</v>
      </c>
      <c r="O17" s="16" t="str">
        <f>IF(A17=0,IF(N17=0,"**",""),"")</f>
        <v/>
      </c>
      <c r="P17" s="59" t="s">
        <v>132</v>
      </c>
      <c r="Q17" s="76" t="str">
        <f>IF(A17=0,IF(P17="","**",""),"")</f>
        <v/>
      </c>
      <c r="S17" s="223"/>
      <c r="T17" s="241"/>
      <c r="U17" s="241"/>
      <c r="V17" s="241"/>
      <c r="W17" s="241"/>
      <c r="X17" s="241"/>
      <c r="Y17" s="241"/>
      <c r="Z17" s="241"/>
      <c r="AA17" s="224"/>
    </row>
    <row r="18" spans="1:27" s="10" customFormat="1">
      <c r="B18" s="65"/>
      <c r="C18" s="307"/>
      <c r="D18" s="242"/>
      <c r="E18" s="243"/>
      <c r="F18" s="243"/>
      <c r="G18" s="243"/>
      <c r="H18" s="243"/>
      <c r="I18" s="243"/>
      <c r="J18" s="243"/>
      <c r="K18" s="243"/>
      <c r="L18" s="244"/>
      <c r="M18" s="3"/>
      <c r="N18" s="3"/>
      <c r="O18" s="3"/>
      <c r="P18" s="3"/>
      <c r="Q18" s="39"/>
      <c r="S18" s="242"/>
      <c r="T18" s="243"/>
      <c r="U18" s="243"/>
      <c r="V18" s="243"/>
      <c r="W18" s="243"/>
      <c r="X18" s="243"/>
      <c r="Y18" s="243"/>
      <c r="Z18" s="243"/>
      <c r="AA18" s="244"/>
    </row>
    <row r="19" spans="1:27" s="10" customFormat="1" ht="13.5" thickBot="1">
      <c r="B19" s="65"/>
      <c r="C19" s="307"/>
      <c r="D19" s="225"/>
      <c r="E19" s="245"/>
      <c r="F19" s="245"/>
      <c r="G19" s="245"/>
      <c r="H19" s="245"/>
      <c r="I19" s="245"/>
      <c r="J19" s="245"/>
      <c r="K19" s="245"/>
      <c r="L19" s="226"/>
      <c r="M19" s="3"/>
      <c r="N19" s="3"/>
      <c r="O19" s="3"/>
      <c r="P19" s="3"/>
      <c r="Q19" s="39"/>
      <c r="S19" s="225"/>
      <c r="T19" s="245"/>
      <c r="U19" s="245"/>
      <c r="V19" s="245"/>
      <c r="W19" s="245"/>
      <c r="X19" s="245"/>
      <c r="Y19" s="245"/>
      <c r="Z19" s="245"/>
      <c r="AA19" s="226"/>
    </row>
    <row r="20" spans="1:27" s="10" customFormat="1" ht="6.75" customHeight="1" thickBot="1">
      <c r="B20" s="65"/>
      <c r="C20" s="142"/>
      <c r="D20" s="21"/>
      <c r="E20" s="21"/>
      <c r="F20" s="21"/>
      <c r="G20" s="21"/>
      <c r="H20" s="21"/>
      <c r="I20" s="21"/>
      <c r="J20" s="21"/>
      <c r="K20" s="21"/>
      <c r="L20" s="21"/>
      <c r="M20" s="3"/>
      <c r="N20" s="3"/>
      <c r="O20" s="3"/>
      <c r="P20" s="3"/>
      <c r="Q20" s="39"/>
      <c r="S20" s="21"/>
      <c r="T20" s="21"/>
      <c r="U20" s="21"/>
      <c r="V20" s="21"/>
      <c r="W20" s="21"/>
      <c r="X20" s="21"/>
      <c r="Y20" s="21"/>
      <c r="Z20" s="21"/>
      <c r="AA20" s="21"/>
    </row>
    <row r="21" spans="1:27" s="10" customFormat="1" ht="12.75" customHeight="1" thickBot="1">
      <c r="A21" s="10">
        <f>IF($H$4="Oui",IF(D21="",IF(N21=0,IF(P21="",1,0),0),IF(N21=0,0,IF(P21="",0,1))),1)</f>
        <v>1</v>
      </c>
      <c r="B21" s="65"/>
      <c r="C21" s="307">
        <v>3</v>
      </c>
      <c r="D21" s="223"/>
      <c r="E21" s="241"/>
      <c r="F21" s="241"/>
      <c r="G21" s="241"/>
      <c r="H21" s="241"/>
      <c r="I21" s="241"/>
      <c r="J21" s="241"/>
      <c r="K21" s="241"/>
      <c r="L21" s="224"/>
      <c r="M21" s="16" t="str">
        <f>IF(A21=0,IF(D21="","**",""),"")</f>
        <v/>
      </c>
      <c r="N21" s="91">
        <v>0</v>
      </c>
      <c r="O21" s="16" t="str">
        <f>IF(A21=0,IF(N21=0,"**",""),"")</f>
        <v/>
      </c>
      <c r="P21" s="59" t="s">
        <v>132</v>
      </c>
      <c r="Q21" s="76" t="str">
        <f>IF(A21=0,IF(P21="","**",""),"")</f>
        <v/>
      </c>
      <c r="S21" s="223"/>
      <c r="T21" s="241"/>
      <c r="U21" s="241"/>
      <c r="V21" s="241"/>
      <c r="W21" s="241"/>
      <c r="X21" s="241"/>
      <c r="Y21" s="241"/>
      <c r="Z21" s="241"/>
      <c r="AA21" s="224"/>
    </row>
    <row r="22" spans="1:27" s="10" customFormat="1">
      <c r="B22" s="65"/>
      <c r="C22" s="307"/>
      <c r="D22" s="242"/>
      <c r="E22" s="243"/>
      <c r="F22" s="243"/>
      <c r="G22" s="243"/>
      <c r="H22" s="243"/>
      <c r="I22" s="243"/>
      <c r="J22" s="243"/>
      <c r="K22" s="243"/>
      <c r="L22" s="244"/>
      <c r="M22" s="3"/>
      <c r="N22" s="3"/>
      <c r="O22" s="3"/>
      <c r="P22" s="3"/>
      <c r="Q22" s="39"/>
      <c r="S22" s="242"/>
      <c r="T22" s="243"/>
      <c r="U22" s="243"/>
      <c r="V22" s="243"/>
      <c r="W22" s="243"/>
      <c r="X22" s="243"/>
      <c r="Y22" s="243"/>
      <c r="Z22" s="243"/>
      <c r="AA22" s="244"/>
    </row>
    <row r="23" spans="1:27" s="10" customFormat="1" ht="13.5" thickBot="1">
      <c r="B23" s="65"/>
      <c r="C23" s="307"/>
      <c r="D23" s="225"/>
      <c r="E23" s="245"/>
      <c r="F23" s="245"/>
      <c r="G23" s="245"/>
      <c r="H23" s="245"/>
      <c r="I23" s="245"/>
      <c r="J23" s="245"/>
      <c r="K23" s="245"/>
      <c r="L23" s="226"/>
      <c r="M23" s="3"/>
      <c r="N23" s="3"/>
      <c r="O23" s="3"/>
      <c r="P23" s="3"/>
      <c r="Q23" s="39"/>
      <c r="S23" s="225"/>
      <c r="T23" s="245"/>
      <c r="U23" s="245"/>
      <c r="V23" s="245"/>
      <c r="W23" s="245"/>
      <c r="X23" s="245"/>
      <c r="Y23" s="245"/>
      <c r="Z23" s="245"/>
      <c r="AA23" s="226"/>
    </row>
    <row r="24" spans="1:27" s="10" customFormat="1" ht="6.75" customHeight="1" thickBot="1">
      <c r="B24" s="65"/>
      <c r="C24" s="142"/>
      <c r="D24" s="21"/>
      <c r="E24" s="21"/>
      <c r="F24" s="21"/>
      <c r="G24" s="21"/>
      <c r="H24" s="21"/>
      <c r="I24" s="21"/>
      <c r="J24" s="21"/>
      <c r="K24" s="21"/>
      <c r="L24" s="21"/>
      <c r="M24" s="3"/>
      <c r="N24" s="3"/>
      <c r="O24" s="3"/>
      <c r="P24" s="3"/>
      <c r="Q24" s="39"/>
      <c r="S24" s="21"/>
      <c r="T24" s="21"/>
      <c r="U24" s="21"/>
      <c r="V24" s="21"/>
      <c r="W24" s="21"/>
      <c r="X24" s="21"/>
      <c r="Y24" s="21"/>
      <c r="Z24" s="21"/>
      <c r="AA24" s="21"/>
    </row>
    <row r="25" spans="1:27" s="10" customFormat="1" ht="12.75" customHeight="1" thickBot="1">
      <c r="A25" s="10">
        <f>IF($H$4="Oui",IF(D25="",IF(N25=0,IF(P25="",1,0),0),IF(N25=0,0,IF(P25="",0,1))),1)</f>
        <v>1</v>
      </c>
      <c r="B25" s="65"/>
      <c r="C25" s="307">
        <v>4</v>
      </c>
      <c r="D25" s="223"/>
      <c r="E25" s="241"/>
      <c r="F25" s="241"/>
      <c r="G25" s="241"/>
      <c r="H25" s="241"/>
      <c r="I25" s="241"/>
      <c r="J25" s="241"/>
      <c r="K25" s="241"/>
      <c r="L25" s="224"/>
      <c r="M25" s="16" t="str">
        <f>IF(A25=0,IF(D25="","**",""),"")</f>
        <v/>
      </c>
      <c r="N25" s="91">
        <v>0</v>
      </c>
      <c r="O25" s="16" t="str">
        <f>IF(A25=0,IF(N25=0,"**",""),"")</f>
        <v/>
      </c>
      <c r="P25" s="59" t="s">
        <v>132</v>
      </c>
      <c r="Q25" s="76" t="str">
        <f>IF(A25=0,IF(P25="","**",""),"")</f>
        <v/>
      </c>
      <c r="S25" s="223"/>
      <c r="T25" s="241"/>
      <c r="U25" s="241"/>
      <c r="V25" s="241"/>
      <c r="W25" s="241"/>
      <c r="X25" s="241"/>
      <c r="Y25" s="241"/>
      <c r="Z25" s="241"/>
      <c r="AA25" s="224"/>
    </row>
    <row r="26" spans="1:27" s="10" customFormat="1">
      <c r="B26" s="65"/>
      <c r="C26" s="307"/>
      <c r="D26" s="242"/>
      <c r="E26" s="243"/>
      <c r="F26" s="243"/>
      <c r="G26" s="243"/>
      <c r="H26" s="243"/>
      <c r="I26" s="243"/>
      <c r="J26" s="243"/>
      <c r="K26" s="243"/>
      <c r="L26" s="244"/>
      <c r="M26" s="3"/>
      <c r="N26" s="3"/>
      <c r="O26" s="3"/>
      <c r="P26" s="3"/>
      <c r="Q26" s="39"/>
      <c r="S26" s="242"/>
      <c r="T26" s="243"/>
      <c r="U26" s="243"/>
      <c r="V26" s="243"/>
      <c r="W26" s="243"/>
      <c r="X26" s="243"/>
      <c r="Y26" s="243"/>
      <c r="Z26" s="243"/>
      <c r="AA26" s="244"/>
    </row>
    <row r="27" spans="1:27" s="10" customFormat="1" ht="13.5" thickBot="1">
      <c r="B27" s="65"/>
      <c r="C27" s="307"/>
      <c r="D27" s="225"/>
      <c r="E27" s="245"/>
      <c r="F27" s="245"/>
      <c r="G27" s="245"/>
      <c r="H27" s="245"/>
      <c r="I27" s="245"/>
      <c r="J27" s="245"/>
      <c r="K27" s="245"/>
      <c r="L27" s="226"/>
      <c r="M27" s="3"/>
      <c r="N27" s="3"/>
      <c r="O27" s="3"/>
      <c r="P27" s="3"/>
      <c r="Q27" s="39"/>
      <c r="S27" s="225"/>
      <c r="T27" s="245"/>
      <c r="U27" s="245"/>
      <c r="V27" s="245"/>
      <c r="W27" s="245"/>
      <c r="X27" s="245"/>
      <c r="Y27" s="245"/>
      <c r="Z27" s="245"/>
      <c r="AA27" s="226"/>
    </row>
    <row r="28" spans="1:27" s="10" customFormat="1" ht="6.75" customHeight="1" thickBot="1">
      <c r="B28" s="65"/>
      <c r="C28" s="142"/>
      <c r="D28" s="21"/>
      <c r="E28" s="21"/>
      <c r="F28" s="21"/>
      <c r="G28" s="21"/>
      <c r="H28" s="21"/>
      <c r="I28" s="21"/>
      <c r="J28" s="21"/>
      <c r="K28" s="21"/>
      <c r="L28" s="21"/>
      <c r="M28" s="3"/>
      <c r="N28" s="3"/>
      <c r="O28" s="3"/>
      <c r="P28" s="3"/>
      <c r="Q28" s="39"/>
      <c r="S28" s="21"/>
      <c r="T28" s="21"/>
      <c r="U28" s="21"/>
      <c r="V28" s="21"/>
      <c r="W28" s="21"/>
      <c r="X28" s="21"/>
      <c r="Y28" s="21"/>
      <c r="Z28" s="21"/>
      <c r="AA28" s="21"/>
    </row>
    <row r="29" spans="1:27" s="10" customFormat="1" ht="12.75" customHeight="1" thickBot="1">
      <c r="A29" s="10">
        <f>IF($H$4="Oui",IF(D29="",IF(N29=0,IF(P29="",1,0),0),IF(N29=0,0,IF(P29="",0,1))),1)</f>
        <v>1</v>
      </c>
      <c r="B29" s="65"/>
      <c r="C29" s="307">
        <v>5</v>
      </c>
      <c r="D29" s="223"/>
      <c r="E29" s="241"/>
      <c r="F29" s="241"/>
      <c r="G29" s="241"/>
      <c r="H29" s="241"/>
      <c r="I29" s="241"/>
      <c r="J29" s="241"/>
      <c r="K29" s="241"/>
      <c r="L29" s="224"/>
      <c r="M29" s="16" t="str">
        <f>IF(A29=0,IF(D29="","**",""),"")</f>
        <v/>
      </c>
      <c r="N29" s="91">
        <v>0</v>
      </c>
      <c r="O29" s="16" t="str">
        <f>IF(A29=0,IF(N29=0,"**",""),"")</f>
        <v/>
      </c>
      <c r="P29" s="59" t="s">
        <v>132</v>
      </c>
      <c r="Q29" s="76" t="str">
        <f>IF(A29=0,IF(P29="","**",""),"")</f>
        <v/>
      </c>
      <c r="S29" s="223"/>
      <c r="T29" s="241"/>
      <c r="U29" s="241"/>
      <c r="V29" s="241"/>
      <c r="W29" s="241"/>
      <c r="X29" s="241"/>
      <c r="Y29" s="241"/>
      <c r="Z29" s="241"/>
      <c r="AA29" s="224"/>
    </row>
    <row r="30" spans="1:27" s="10" customFormat="1">
      <c r="B30" s="65"/>
      <c r="C30" s="307"/>
      <c r="D30" s="242"/>
      <c r="E30" s="243"/>
      <c r="F30" s="243"/>
      <c r="G30" s="243"/>
      <c r="H30" s="243"/>
      <c r="I30" s="243"/>
      <c r="J30" s="243"/>
      <c r="K30" s="243"/>
      <c r="L30" s="244"/>
      <c r="M30" s="3"/>
      <c r="N30" s="3"/>
      <c r="O30" s="3"/>
      <c r="P30" s="3"/>
      <c r="Q30" s="39"/>
      <c r="S30" s="242"/>
      <c r="T30" s="243"/>
      <c r="U30" s="243"/>
      <c r="V30" s="243"/>
      <c r="W30" s="243"/>
      <c r="X30" s="243"/>
      <c r="Y30" s="243"/>
      <c r="Z30" s="243"/>
      <c r="AA30" s="244"/>
    </row>
    <row r="31" spans="1:27" s="10" customFormat="1" ht="13.5" thickBot="1">
      <c r="B31" s="38"/>
      <c r="C31" s="307"/>
      <c r="D31" s="225"/>
      <c r="E31" s="245"/>
      <c r="F31" s="245"/>
      <c r="G31" s="245"/>
      <c r="H31" s="245"/>
      <c r="I31" s="245"/>
      <c r="J31" s="245"/>
      <c r="K31" s="245"/>
      <c r="L31" s="226"/>
      <c r="M31" s="3"/>
      <c r="N31" s="3"/>
      <c r="O31" s="3"/>
      <c r="P31" s="3"/>
      <c r="Q31" s="39"/>
      <c r="S31" s="225"/>
      <c r="T31" s="245"/>
      <c r="U31" s="245"/>
      <c r="V31" s="245"/>
      <c r="W31" s="245"/>
      <c r="X31" s="245"/>
      <c r="Y31" s="245"/>
      <c r="Z31" s="245"/>
      <c r="AA31" s="226"/>
    </row>
    <row r="32" spans="1:27" s="10" customFormat="1" ht="6.75" customHeight="1" thickBot="1">
      <c r="B32" s="65"/>
      <c r="C32" s="142"/>
      <c r="D32" s="21"/>
      <c r="E32" s="21"/>
      <c r="F32" s="21"/>
      <c r="G32" s="21"/>
      <c r="H32" s="21"/>
      <c r="I32" s="21"/>
      <c r="J32" s="21"/>
      <c r="K32" s="21"/>
      <c r="L32" s="21"/>
      <c r="M32" s="3"/>
      <c r="N32" s="3"/>
      <c r="O32" s="3"/>
      <c r="P32" s="3"/>
      <c r="Q32" s="39"/>
      <c r="S32" s="21"/>
      <c r="T32" s="21"/>
      <c r="U32" s="21"/>
      <c r="V32" s="21"/>
      <c r="W32" s="21"/>
      <c r="X32" s="21"/>
      <c r="Y32" s="21"/>
      <c r="Z32" s="21"/>
      <c r="AA32" s="21"/>
    </row>
    <row r="33" spans="1:27" ht="12.75" customHeight="1" thickBot="1">
      <c r="A33" s="10">
        <f>IF($H$4="Oui",IF(D33="",IF(N33=0,IF(P33="",1,0),0),IF(N33=0,0,IF(P33="",0,1))),1)</f>
        <v>1</v>
      </c>
      <c r="B33" s="38"/>
      <c r="C33" s="307">
        <v>6</v>
      </c>
      <c r="D33" s="236"/>
      <c r="E33" s="281"/>
      <c r="F33" s="281"/>
      <c r="G33" s="281"/>
      <c r="H33" s="281"/>
      <c r="I33" s="281"/>
      <c r="J33" s="281"/>
      <c r="K33" s="281"/>
      <c r="L33" s="282"/>
      <c r="M33" s="16" t="str">
        <f>IF(A33=0,IF(D33="","**",""),"")</f>
        <v/>
      </c>
      <c r="N33" s="91">
        <v>0</v>
      </c>
      <c r="O33" s="16" t="str">
        <f>IF(A33=0,IF(N33=0,"**",""),"")</f>
        <v/>
      </c>
      <c r="P33" s="59" t="s">
        <v>132</v>
      </c>
      <c r="Q33" s="76" t="str">
        <f>IF(A33=0,IF(P33="","**",""),"")</f>
        <v/>
      </c>
      <c r="S33" s="236"/>
      <c r="T33" s="281"/>
      <c r="U33" s="281"/>
      <c r="V33" s="281"/>
      <c r="W33" s="281"/>
      <c r="X33" s="281"/>
      <c r="Y33" s="281"/>
      <c r="Z33" s="281"/>
      <c r="AA33" s="282"/>
    </row>
    <row r="34" spans="1:27">
      <c r="B34" s="65"/>
      <c r="C34" s="307"/>
      <c r="D34" s="283"/>
      <c r="E34" s="284"/>
      <c r="F34" s="284"/>
      <c r="G34" s="284"/>
      <c r="H34" s="284"/>
      <c r="I34" s="284"/>
      <c r="J34" s="284"/>
      <c r="K34" s="284"/>
      <c r="L34" s="285"/>
      <c r="Q34" s="39"/>
      <c r="S34" s="283"/>
      <c r="T34" s="284"/>
      <c r="U34" s="284"/>
      <c r="V34" s="284"/>
      <c r="W34" s="284"/>
      <c r="X34" s="284"/>
      <c r="Y34" s="284"/>
      <c r="Z34" s="284"/>
      <c r="AA34" s="285"/>
    </row>
    <row r="35" spans="1:27" ht="13.5" thickBot="1">
      <c r="B35" s="65"/>
      <c r="C35" s="307"/>
      <c r="D35" s="286"/>
      <c r="E35" s="287"/>
      <c r="F35" s="287"/>
      <c r="G35" s="287"/>
      <c r="H35" s="287"/>
      <c r="I35" s="287"/>
      <c r="J35" s="287"/>
      <c r="K35" s="287"/>
      <c r="L35" s="288"/>
      <c r="Q35" s="39"/>
      <c r="S35" s="286"/>
      <c r="T35" s="287"/>
      <c r="U35" s="287"/>
      <c r="V35" s="287"/>
      <c r="W35" s="287"/>
      <c r="X35" s="287"/>
      <c r="Y35" s="287"/>
      <c r="Z35" s="287"/>
      <c r="AA35" s="288"/>
    </row>
    <row r="36" spans="1:27" ht="6.75" customHeight="1" thickBot="1">
      <c r="B36" s="65"/>
      <c r="C36" s="142"/>
      <c r="D36" s="21"/>
      <c r="E36" s="21"/>
      <c r="F36" s="21"/>
      <c r="G36" s="21"/>
      <c r="H36" s="21"/>
      <c r="I36" s="21"/>
      <c r="J36" s="21"/>
      <c r="K36" s="21"/>
      <c r="L36" s="21"/>
      <c r="Q36" s="39"/>
      <c r="S36" s="21"/>
      <c r="T36" s="21"/>
      <c r="U36" s="21"/>
      <c r="V36" s="21"/>
      <c r="W36" s="21"/>
      <c r="X36" s="21"/>
      <c r="Y36" s="21"/>
      <c r="Z36" s="21"/>
      <c r="AA36" s="21"/>
    </row>
    <row r="37" spans="1:27" s="10" customFormat="1" ht="12.75" customHeight="1" thickBot="1">
      <c r="A37" s="10">
        <f>IF($H$4="Oui",IF(D37="",IF(N37=0,IF(P37="",1,0),0),IF(N37=0,0,IF(P37="",0,1))),1)</f>
        <v>1</v>
      </c>
      <c r="B37" s="65"/>
      <c r="C37" s="307">
        <v>7</v>
      </c>
      <c r="D37" s="223"/>
      <c r="E37" s="241"/>
      <c r="F37" s="241"/>
      <c r="G37" s="241"/>
      <c r="H37" s="241"/>
      <c r="I37" s="241"/>
      <c r="J37" s="241"/>
      <c r="K37" s="241"/>
      <c r="L37" s="224"/>
      <c r="M37" s="16" t="str">
        <f>IF(A37=0,IF(D37="","**",""),"")</f>
        <v/>
      </c>
      <c r="N37" s="91">
        <v>0</v>
      </c>
      <c r="O37" s="16" t="str">
        <f>IF(A37=0,IF(N37=0,"**",""),"")</f>
        <v/>
      </c>
      <c r="P37" s="59" t="s">
        <v>132</v>
      </c>
      <c r="Q37" s="76" t="str">
        <f>IF(A37=0,IF(P37="","**",""),"")</f>
        <v/>
      </c>
      <c r="S37" s="223"/>
      <c r="T37" s="241"/>
      <c r="U37" s="241"/>
      <c r="V37" s="241"/>
      <c r="W37" s="241"/>
      <c r="X37" s="241"/>
      <c r="Y37" s="241"/>
      <c r="Z37" s="241"/>
      <c r="AA37" s="224"/>
    </row>
    <row r="38" spans="1:27" s="10" customFormat="1">
      <c r="B38" s="65"/>
      <c r="C38" s="307"/>
      <c r="D38" s="242"/>
      <c r="E38" s="243"/>
      <c r="F38" s="243"/>
      <c r="G38" s="243"/>
      <c r="H38" s="243"/>
      <c r="I38" s="243"/>
      <c r="J38" s="243"/>
      <c r="K38" s="243"/>
      <c r="L38" s="244"/>
      <c r="M38" s="3"/>
      <c r="N38" s="3"/>
      <c r="O38" s="3"/>
      <c r="P38" s="3"/>
      <c r="Q38" s="39"/>
      <c r="S38" s="242"/>
      <c r="T38" s="243"/>
      <c r="U38" s="243"/>
      <c r="V38" s="243"/>
      <c r="W38" s="243"/>
      <c r="X38" s="243"/>
      <c r="Y38" s="243"/>
      <c r="Z38" s="243"/>
      <c r="AA38" s="244"/>
    </row>
    <row r="39" spans="1:27" s="10" customFormat="1" ht="13.5" thickBot="1">
      <c r="B39" s="65"/>
      <c r="C39" s="307"/>
      <c r="D39" s="225"/>
      <c r="E39" s="245"/>
      <c r="F39" s="245"/>
      <c r="G39" s="245"/>
      <c r="H39" s="245"/>
      <c r="I39" s="245"/>
      <c r="J39" s="245"/>
      <c r="K39" s="245"/>
      <c r="L39" s="226"/>
      <c r="M39" s="3"/>
      <c r="N39" s="3"/>
      <c r="O39" s="3"/>
      <c r="P39" s="3"/>
      <c r="Q39" s="39"/>
      <c r="S39" s="225"/>
      <c r="T39" s="245"/>
      <c r="U39" s="245"/>
      <c r="V39" s="245"/>
      <c r="W39" s="245"/>
      <c r="X39" s="245"/>
      <c r="Y39" s="245"/>
      <c r="Z39" s="245"/>
      <c r="AA39" s="226"/>
    </row>
    <row r="40" spans="1:27" s="10" customFormat="1" ht="6.75" customHeight="1" thickBot="1">
      <c r="B40" s="65"/>
      <c r="C40" s="142"/>
      <c r="D40" s="21"/>
      <c r="E40" s="21"/>
      <c r="F40" s="21"/>
      <c r="G40" s="21"/>
      <c r="H40" s="21"/>
      <c r="I40" s="21"/>
      <c r="J40" s="21"/>
      <c r="K40" s="21"/>
      <c r="L40" s="21"/>
      <c r="M40" s="3"/>
      <c r="N40" s="3"/>
      <c r="O40" s="3"/>
      <c r="P40" s="3"/>
      <c r="Q40" s="39"/>
      <c r="S40" s="21"/>
      <c r="T40" s="21"/>
      <c r="U40" s="21"/>
      <c r="V40" s="21"/>
      <c r="W40" s="21"/>
      <c r="X40" s="21"/>
      <c r="Y40" s="21"/>
      <c r="Z40" s="21"/>
      <c r="AA40" s="21"/>
    </row>
    <row r="41" spans="1:27" s="10" customFormat="1" ht="12.75" customHeight="1" thickBot="1">
      <c r="A41" s="10">
        <f>IF($H$4="Oui",IF(D41="",IF(N41=0,IF(P41="",1,0),0),IF(N41=0,0,IF(P41="",0,1))),1)</f>
        <v>1</v>
      </c>
      <c r="B41" s="65"/>
      <c r="C41" s="307">
        <v>8</v>
      </c>
      <c r="D41" s="223"/>
      <c r="E41" s="241"/>
      <c r="F41" s="241"/>
      <c r="G41" s="241"/>
      <c r="H41" s="241"/>
      <c r="I41" s="241"/>
      <c r="J41" s="241"/>
      <c r="K41" s="241"/>
      <c r="L41" s="224"/>
      <c r="M41" s="16" t="str">
        <f>IF(A41=0,IF(D41="","**",""),"")</f>
        <v/>
      </c>
      <c r="N41" s="91">
        <v>0</v>
      </c>
      <c r="O41" s="16" t="str">
        <f>IF(A41=0,IF(N41=0,"**",""),"")</f>
        <v/>
      </c>
      <c r="P41" s="59" t="s">
        <v>132</v>
      </c>
      <c r="Q41" s="76" t="str">
        <f>IF(A41=0,IF(P41="","**",""),"")</f>
        <v/>
      </c>
      <c r="S41" s="223"/>
      <c r="T41" s="241"/>
      <c r="U41" s="241"/>
      <c r="V41" s="241"/>
      <c r="W41" s="241"/>
      <c r="X41" s="241"/>
      <c r="Y41" s="241"/>
      <c r="Z41" s="241"/>
      <c r="AA41" s="224"/>
    </row>
    <row r="42" spans="1:27" s="10" customFormat="1">
      <c r="B42" s="65"/>
      <c r="C42" s="307"/>
      <c r="D42" s="242"/>
      <c r="E42" s="243"/>
      <c r="F42" s="243"/>
      <c r="G42" s="243"/>
      <c r="H42" s="243"/>
      <c r="I42" s="243"/>
      <c r="J42" s="243"/>
      <c r="K42" s="243"/>
      <c r="L42" s="244"/>
      <c r="M42" s="3"/>
      <c r="N42" s="3"/>
      <c r="O42" s="3"/>
      <c r="P42" s="3"/>
      <c r="Q42" s="39"/>
      <c r="S42" s="242"/>
      <c r="T42" s="243"/>
      <c r="U42" s="243"/>
      <c r="V42" s="243"/>
      <c r="W42" s="243"/>
      <c r="X42" s="243"/>
      <c r="Y42" s="243"/>
      <c r="Z42" s="243"/>
      <c r="AA42" s="244"/>
    </row>
    <row r="43" spans="1:27" s="10" customFormat="1" ht="13.5" thickBot="1">
      <c r="B43" s="65"/>
      <c r="C43" s="307"/>
      <c r="D43" s="225"/>
      <c r="E43" s="245"/>
      <c r="F43" s="245"/>
      <c r="G43" s="245"/>
      <c r="H43" s="245"/>
      <c r="I43" s="245"/>
      <c r="J43" s="245"/>
      <c r="K43" s="245"/>
      <c r="L43" s="226"/>
      <c r="M43" s="3"/>
      <c r="N43" s="3"/>
      <c r="O43" s="3"/>
      <c r="P43" s="3"/>
      <c r="Q43" s="39"/>
      <c r="S43" s="225"/>
      <c r="T43" s="245"/>
      <c r="U43" s="245"/>
      <c r="V43" s="245"/>
      <c r="W43" s="245"/>
      <c r="X43" s="245"/>
      <c r="Y43" s="245"/>
      <c r="Z43" s="245"/>
      <c r="AA43" s="226"/>
    </row>
    <row r="44" spans="1:27" s="10" customFormat="1" ht="6.75" customHeight="1" thickBot="1">
      <c r="B44" s="65"/>
      <c r="C44" s="142"/>
      <c r="D44" s="21"/>
      <c r="E44" s="21"/>
      <c r="F44" s="21"/>
      <c r="G44" s="21"/>
      <c r="H44" s="21"/>
      <c r="I44" s="21"/>
      <c r="J44" s="21"/>
      <c r="K44" s="21"/>
      <c r="L44" s="21"/>
      <c r="M44" s="3"/>
      <c r="N44" s="3"/>
      <c r="O44" s="3"/>
      <c r="P44" s="3"/>
      <c r="Q44" s="39"/>
      <c r="S44" s="21"/>
      <c r="T44" s="21"/>
      <c r="U44" s="21"/>
      <c r="V44" s="21"/>
      <c r="W44" s="21"/>
      <c r="X44" s="21"/>
      <c r="Y44" s="21"/>
      <c r="Z44" s="21"/>
      <c r="AA44" s="21"/>
    </row>
    <row r="45" spans="1:27" s="10" customFormat="1" ht="12.75" customHeight="1" thickBot="1">
      <c r="A45" s="10">
        <f>IF($H$4="Oui",IF(D45="",IF(N45=0,IF(P45="",1,0),0),IF(N45=0,0,IF(P45="",0,1))),1)</f>
        <v>1</v>
      </c>
      <c r="B45" s="65"/>
      <c r="C45" s="307">
        <v>9</v>
      </c>
      <c r="D45" s="223"/>
      <c r="E45" s="241"/>
      <c r="F45" s="241"/>
      <c r="G45" s="241"/>
      <c r="H45" s="241"/>
      <c r="I45" s="241"/>
      <c r="J45" s="241"/>
      <c r="K45" s="241"/>
      <c r="L45" s="224"/>
      <c r="M45" s="16" t="str">
        <f>IF(A45=0,IF(D45="","**",""),"")</f>
        <v/>
      </c>
      <c r="N45" s="91">
        <v>0</v>
      </c>
      <c r="O45" s="16" t="str">
        <f>IF(A45=0,IF(N45=0,"**",""),"")</f>
        <v/>
      </c>
      <c r="P45" s="59" t="s">
        <v>132</v>
      </c>
      <c r="Q45" s="76" t="str">
        <f>IF(A45=0,IF(P45="","**",""),"")</f>
        <v/>
      </c>
      <c r="S45" s="223"/>
      <c r="T45" s="241"/>
      <c r="U45" s="241"/>
      <c r="V45" s="241"/>
      <c r="W45" s="241"/>
      <c r="X45" s="241"/>
      <c r="Y45" s="241"/>
      <c r="Z45" s="241"/>
      <c r="AA45" s="224"/>
    </row>
    <row r="46" spans="1:27" s="10" customFormat="1">
      <c r="B46" s="65"/>
      <c r="C46" s="307"/>
      <c r="D46" s="242"/>
      <c r="E46" s="243"/>
      <c r="F46" s="243"/>
      <c r="G46" s="243"/>
      <c r="H46" s="243"/>
      <c r="I46" s="243"/>
      <c r="J46" s="243"/>
      <c r="K46" s="243"/>
      <c r="L46" s="244"/>
      <c r="M46" s="3"/>
      <c r="N46" s="3"/>
      <c r="O46" s="3"/>
      <c r="P46" s="3"/>
      <c r="Q46" s="39"/>
      <c r="S46" s="242"/>
      <c r="T46" s="243"/>
      <c r="U46" s="243"/>
      <c r="V46" s="243"/>
      <c r="W46" s="243"/>
      <c r="X46" s="243"/>
      <c r="Y46" s="243"/>
      <c r="Z46" s="243"/>
      <c r="AA46" s="244"/>
    </row>
    <row r="47" spans="1:27" s="10" customFormat="1" ht="13.5" thickBot="1">
      <c r="B47" s="65"/>
      <c r="C47" s="307"/>
      <c r="D47" s="225"/>
      <c r="E47" s="245"/>
      <c r="F47" s="245"/>
      <c r="G47" s="245"/>
      <c r="H47" s="245"/>
      <c r="I47" s="245"/>
      <c r="J47" s="245"/>
      <c r="K47" s="245"/>
      <c r="L47" s="226"/>
      <c r="M47" s="3"/>
      <c r="N47" s="3"/>
      <c r="O47" s="3"/>
      <c r="P47" s="3"/>
      <c r="Q47" s="39"/>
      <c r="S47" s="225"/>
      <c r="T47" s="245"/>
      <c r="U47" s="245"/>
      <c r="V47" s="245"/>
      <c r="W47" s="245"/>
      <c r="X47" s="245"/>
      <c r="Y47" s="245"/>
      <c r="Z47" s="245"/>
      <c r="AA47" s="226"/>
    </row>
    <row r="48" spans="1:27" s="10" customFormat="1" ht="6.75" customHeight="1" thickBot="1">
      <c r="B48" s="65"/>
      <c r="C48" s="142"/>
      <c r="D48" s="21"/>
      <c r="E48" s="21"/>
      <c r="F48" s="21"/>
      <c r="G48" s="21"/>
      <c r="H48" s="21"/>
      <c r="I48" s="21"/>
      <c r="J48" s="21"/>
      <c r="K48" s="21"/>
      <c r="L48" s="21"/>
      <c r="M48" s="3"/>
      <c r="N48" s="3"/>
      <c r="O48" s="3"/>
      <c r="P48" s="3"/>
      <c r="Q48" s="39"/>
      <c r="S48" s="21"/>
      <c r="T48" s="21"/>
      <c r="U48" s="21"/>
      <c r="V48" s="21"/>
      <c r="W48" s="21"/>
      <c r="X48" s="21"/>
      <c r="Y48" s="21"/>
      <c r="Z48" s="21"/>
      <c r="AA48" s="21"/>
    </row>
    <row r="49" spans="1:27" s="10" customFormat="1" ht="12.75" customHeight="1" thickBot="1">
      <c r="A49" s="10">
        <f>IF($H$4="Oui",IF(D49="",IF(N49=0,IF(P49="",1,0),0),IF(N49=0,0,IF(P49="",0,1))),1)</f>
        <v>1</v>
      </c>
      <c r="B49" s="65"/>
      <c r="C49" s="307">
        <v>10</v>
      </c>
      <c r="D49" s="223"/>
      <c r="E49" s="241"/>
      <c r="F49" s="241"/>
      <c r="G49" s="241"/>
      <c r="H49" s="241"/>
      <c r="I49" s="241"/>
      <c r="J49" s="241"/>
      <c r="K49" s="241"/>
      <c r="L49" s="224"/>
      <c r="M49" s="16" t="str">
        <f>IF(A49=0,IF(D49="","**",""),"")</f>
        <v/>
      </c>
      <c r="N49" s="91">
        <v>0</v>
      </c>
      <c r="O49" s="16" t="str">
        <f>IF(A49=0,IF(N49=0,"**",""),"")</f>
        <v/>
      </c>
      <c r="P49" s="59" t="s">
        <v>132</v>
      </c>
      <c r="Q49" s="76" t="str">
        <f>IF(A49=0,IF(P49="","**",""),"")</f>
        <v/>
      </c>
      <c r="S49" s="223"/>
      <c r="T49" s="241"/>
      <c r="U49" s="241"/>
      <c r="V49" s="241"/>
      <c r="W49" s="241"/>
      <c r="X49" s="241"/>
      <c r="Y49" s="241"/>
      <c r="Z49" s="241"/>
      <c r="AA49" s="224"/>
    </row>
    <row r="50" spans="1:27" s="10" customFormat="1">
      <c r="B50" s="65"/>
      <c r="C50" s="307"/>
      <c r="D50" s="242"/>
      <c r="E50" s="243"/>
      <c r="F50" s="243"/>
      <c r="G50" s="243"/>
      <c r="H50" s="243"/>
      <c r="I50" s="243"/>
      <c r="J50" s="243"/>
      <c r="K50" s="243"/>
      <c r="L50" s="244"/>
      <c r="M50" s="3"/>
      <c r="N50" s="3"/>
      <c r="O50" s="3"/>
      <c r="P50" s="3"/>
      <c r="Q50" s="39"/>
      <c r="S50" s="242"/>
      <c r="T50" s="243"/>
      <c r="U50" s="243"/>
      <c r="V50" s="243"/>
      <c r="W50" s="243"/>
      <c r="X50" s="243"/>
      <c r="Y50" s="243"/>
      <c r="Z50" s="243"/>
      <c r="AA50" s="244"/>
    </row>
    <row r="51" spans="1:27" s="10" customFormat="1" ht="13.5" thickBot="1">
      <c r="B51" s="38"/>
      <c r="C51" s="307"/>
      <c r="D51" s="225"/>
      <c r="E51" s="245"/>
      <c r="F51" s="245"/>
      <c r="G51" s="245"/>
      <c r="H51" s="245"/>
      <c r="I51" s="245"/>
      <c r="J51" s="245"/>
      <c r="K51" s="245"/>
      <c r="L51" s="226"/>
      <c r="M51" s="3"/>
      <c r="N51" s="3"/>
      <c r="O51" s="3"/>
      <c r="P51" s="3"/>
      <c r="Q51" s="39"/>
      <c r="S51" s="225"/>
      <c r="T51" s="245"/>
      <c r="U51" s="245"/>
      <c r="V51" s="245"/>
      <c r="W51" s="245"/>
      <c r="X51" s="245"/>
      <c r="Y51" s="245"/>
      <c r="Z51" s="245"/>
      <c r="AA51" s="226"/>
    </row>
    <row r="52" spans="1:27" s="10" customFormat="1" ht="13.5" thickBot="1">
      <c r="B52" s="38"/>
      <c r="C52" s="3"/>
      <c r="D52" s="3"/>
      <c r="E52" s="3"/>
      <c r="F52" s="3"/>
      <c r="G52" s="3"/>
      <c r="H52" s="3"/>
      <c r="I52" s="3"/>
      <c r="J52" s="3"/>
      <c r="K52" s="3"/>
      <c r="L52" s="3"/>
      <c r="M52" s="3"/>
      <c r="N52" s="3"/>
      <c r="O52" s="3"/>
      <c r="P52" s="3"/>
      <c r="Q52" s="39"/>
    </row>
    <row r="53" spans="1:27" s="10" customFormat="1" ht="16.5" thickBot="1">
      <c r="B53" s="38"/>
      <c r="C53" s="3"/>
      <c r="D53" s="3"/>
      <c r="E53" s="3"/>
      <c r="F53" s="3"/>
      <c r="G53" s="3"/>
      <c r="H53" s="3"/>
      <c r="I53" s="3"/>
      <c r="J53" s="3"/>
      <c r="K53" s="3"/>
      <c r="L53" s="3"/>
      <c r="M53" s="106" t="s">
        <v>196</v>
      </c>
      <c r="N53" s="107">
        <f>SUM(N13:N51)</f>
        <v>0</v>
      </c>
      <c r="O53" s="3"/>
      <c r="P53" s="3"/>
      <c r="Q53" s="39"/>
    </row>
    <row r="54" spans="1:27" s="10" customFormat="1">
      <c r="B54" s="38"/>
      <c r="C54" s="3"/>
      <c r="D54" s="3"/>
      <c r="E54" s="3"/>
      <c r="F54" s="3"/>
      <c r="G54" s="3"/>
      <c r="H54" s="3"/>
      <c r="I54" s="3"/>
      <c r="J54" s="3"/>
      <c r="K54" s="3"/>
      <c r="L54" s="3"/>
      <c r="M54" s="3"/>
      <c r="N54" s="3"/>
      <c r="O54" s="3"/>
      <c r="P54" s="3"/>
      <c r="Q54" s="39"/>
    </row>
    <row r="55" spans="1:27" s="10" customFormat="1" ht="15">
      <c r="B55" s="38"/>
      <c r="C55" s="3"/>
      <c r="D55" s="13" t="str">
        <f>Orientation!C69</f>
        <v>Les coûts suivants sont des coûts admissibles du projet, mais ils ne sont pas admissibles au remboursement.</v>
      </c>
      <c r="E55" s="3"/>
      <c r="F55" s="3"/>
      <c r="G55" s="3"/>
      <c r="H55" s="3"/>
      <c r="I55" s="3"/>
      <c r="J55" s="3"/>
      <c r="K55" s="3"/>
      <c r="L55" s="3"/>
      <c r="M55" s="3"/>
      <c r="N55" s="3"/>
      <c r="O55" s="3"/>
      <c r="P55" s="3"/>
      <c r="Q55" s="39"/>
    </row>
    <row r="56" spans="1:27" s="10" customFormat="1" ht="15">
      <c r="B56" s="38"/>
      <c r="C56" s="3"/>
      <c r="D56" s="168" t="str">
        <f>Orientation!D71</f>
        <v>• Paiements à des entités fédérales (p. ex., le Conseil national de recherches).</v>
      </c>
      <c r="E56" s="3"/>
      <c r="F56" s="3"/>
      <c r="G56" s="3"/>
      <c r="H56" s="3"/>
      <c r="I56" s="3"/>
      <c r="J56" s="3"/>
      <c r="K56" s="3"/>
      <c r="L56" s="3"/>
      <c r="M56" s="3"/>
      <c r="N56" s="3"/>
      <c r="O56" s="3"/>
      <c r="P56" s="3"/>
      <c r="Q56" s="39"/>
    </row>
    <row r="57" spans="1:27" s="10" customFormat="1" ht="15">
      <c r="B57" s="38"/>
      <c r="C57" s="3"/>
      <c r="D57" s="168" t="str">
        <f>Orientation!D72</f>
        <v>• Coûts d’infrastructure (construction, réparation et entretien) qui sont directement liés au projet.</v>
      </c>
      <c r="E57" s="3"/>
      <c r="F57" s="3"/>
      <c r="G57" s="3"/>
      <c r="H57" s="3"/>
      <c r="I57" s="3"/>
      <c r="J57" s="3"/>
      <c r="K57" s="3"/>
      <c r="L57" s="3"/>
      <c r="M57" s="3"/>
      <c r="N57" s="3"/>
      <c r="O57" s="3"/>
      <c r="P57" s="3"/>
      <c r="Q57" s="39"/>
    </row>
    <row r="58" spans="1:27" s="10" customFormat="1" ht="31.5" customHeight="1">
      <c r="B58" s="38"/>
      <c r="C58" s="3"/>
      <c r="D58" s="315" t="str">
        <f>Orientation!D73</f>
        <v>• Dépenses liées à la construction, à l’achat d’un bâtiment ou d’un terrain, si NGen approuve à l’avance des coûts tels que les coûts admissibles non financés.</v>
      </c>
      <c r="E58" s="315"/>
      <c r="F58" s="315"/>
      <c r="G58" s="315"/>
      <c r="H58" s="315"/>
      <c r="I58" s="315"/>
      <c r="J58" s="315"/>
      <c r="K58" s="315"/>
      <c r="L58" s="315"/>
      <c r="M58" s="315"/>
      <c r="N58" s="315"/>
      <c r="O58" s="315"/>
      <c r="P58" s="315"/>
      <c r="Q58" s="39"/>
    </row>
    <row r="59" spans="1:27" s="10" customFormat="1" ht="15">
      <c r="B59" s="38"/>
      <c r="C59" s="3"/>
      <c r="D59" s="168" t="str">
        <f>Orientation!D74</f>
        <v>• Tous les coûts admissibles engagés avant l’approbation du projet par NGen.</v>
      </c>
      <c r="E59" s="3"/>
      <c r="F59" s="3"/>
      <c r="G59" s="3"/>
      <c r="H59" s="3"/>
      <c r="I59" s="3"/>
      <c r="J59" s="3"/>
      <c r="K59" s="3"/>
      <c r="L59" s="3"/>
      <c r="M59" s="3"/>
      <c r="N59" s="3"/>
      <c r="O59" s="3"/>
      <c r="P59" s="3"/>
      <c r="Q59" s="39"/>
    </row>
    <row r="60" spans="1:27" s="10" customFormat="1" ht="13.5" thickBot="1">
      <c r="B60" s="40"/>
      <c r="C60" s="42"/>
      <c r="D60" s="42"/>
      <c r="E60" s="42"/>
      <c r="F60" s="42"/>
      <c r="G60" s="42"/>
      <c r="H60" s="42"/>
      <c r="I60" s="42"/>
      <c r="J60" s="42"/>
      <c r="K60" s="42"/>
      <c r="L60" s="42"/>
      <c r="M60" s="42"/>
      <c r="N60" s="42"/>
      <c r="O60" s="42"/>
      <c r="P60" s="42"/>
      <c r="Q60" s="43"/>
    </row>
    <row r="61" spans="1:27" s="10" customFormat="1" ht="13.5" thickTop="1">
      <c r="B61" s="3"/>
      <c r="C61" s="3"/>
      <c r="D61" s="3"/>
      <c r="E61" s="3"/>
      <c r="F61" s="3"/>
      <c r="G61" s="3"/>
      <c r="H61" s="3"/>
      <c r="I61" s="3"/>
      <c r="J61" s="3"/>
      <c r="K61" s="3"/>
      <c r="L61" s="3"/>
      <c r="M61" s="3"/>
      <c r="N61" s="3"/>
      <c r="O61" s="3"/>
      <c r="P61" s="3"/>
      <c r="Q61" s="3"/>
    </row>
  </sheetData>
  <sheetProtection algorithmName="SHA-512" hashValue="Us+c6wh1TvQgUsy8lZiRRvPU8MUUReTQaKxlTHPc3K/UxdtxeRxMjy00CnX4P0zulXjWIl0ifh46/cEDZudvDg==" saltValue="Utg/qZC/Y0zzGmaqdXXvyQ==" spinCount="100000" sheet="1" objects="1" scenarios="1" selectLockedCells="1"/>
  <mergeCells count="34">
    <mergeCell ref="C21:C23"/>
    <mergeCell ref="D21:L23"/>
    <mergeCell ref="D12:L12"/>
    <mergeCell ref="C13:C15"/>
    <mergeCell ref="D13:L15"/>
    <mergeCell ref="C17:C19"/>
    <mergeCell ref="D17:L19"/>
    <mergeCell ref="C25:C27"/>
    <mergeCell ref="D25:L27"/>
    <mergeCell ref="C29:C31"/>
    <mergeCell ref="D29:L31"/>
    <mergeCell ref="C33:C35"/>
    <mergeCell ref="D33:L35"/>
    <mergeCell ref="D37:L39"/>
    <mergeCell ref="C41:C43"/>
    <mergeCell ref="D41:L43"/>
    <mergeCell ref="C45:C47"/>
    <mergeCell ref="D45:L47"/>
    <mergeCell ref="C4:G4"/>
    <mergeCell ref="D58:P58"/>
    <mergeCell ref="S49:AA51"/>
    <mergeCell ref="S29:AA31"/>
    <mergeCell ref="S33:AA35"/>
    <mergeCell ref="S37:AA39"/>
    <mergeCell ref="S41:AA43"/>
    <mergeCell ref="S45:AA47"/>
    <mergeCell ref="S12:AA12"/>
    <mergeCell ref="S13:AA15"/>
    <mergeCell ref="S17:AA19"/>
    <mergeCell ref="S21:AA23"/>
    <mergeCell ref="S25:AA27"/>
    <mergeCell ref="C49:C51"/>
    <mergeCell ref="D49:L51"/>
    <mergeCell ref="C37:C39"/>
  </mergeCells>
  <conditionalFormatting sqref="N13 N17 N21 N25 N29">
    <cfRule type="cellIs" dxfId="7" priority="6" stopIfTrue="1" operator="lessThan">
      <formula>0</formula>
    </cfRule>
  </conditionalFormatting>
  <conditionalFormatting sqref="M2 J2">
    <cfRule type="cellIs" dxfId="6" priority="7" stopIfTrue="1" operator="equal">
      <formula>"Complet"</formula>
    </cfRule>
    <cfRule type="cellIs" dxfId="5" priority="8" stopIfTrue="1" operator="equal">
      <formula>"Incomplet"</formula>
    </cfRule>
  </conditionalFormatting>
  <conditionalFormatting sqref="N33 N37 N41 N45 N49">
    <cfRule type="cellIs" dxfId="4" priority="5" stopIfTrue="1" operator="lessThan">
      <formula>0</formula>
    </cfRule>
  </conditionalFormatting>
  <conditionalFormatting sqref="O2">
    <cfRule type="cellIs" dxfId="3" priority="3" stopIfTrue="1" operator="equal">
      <formula>"Complete"</formula>
    </cfRule>
    <cfRule type="cellIs" dxfId="2" priority="4" stopIfTrue="1" operator="equal">
      <formula>"Incomplete"</formula>
    </cfRule>
  </conditionalFormatting>
  <dataValidations count="1">
    <dataValidation allowBlank="1" showErrorMessage="1" sqref="H1:H3 P1:P12 P14:P16 P18:P20 P22:P24 P26:P28 P30:P32 P34:P36 P38:P40 P42:P44 P46:P48 P59:P1048576 H59:H1048576 E59:G1048576 Q1:XFD1048576 A1:C1048576 D1:G3 D5:D1048576 E5:G57 H5:H57 P50:P57 I1:O57 I59:O1048576" xr:uid="{F3A5B39E-9561-41EC-B02C-80C31DB379C7}"/>
  </dataValidations>
  <pageMargins left="0.75" right="0.75" top="1" bottom="1" header="0.5" footer="0.5"/>
  <pageSetup paperSize="9" scale="48" orientation="landscape"/>
  <headerFooter alignWithMargins="0"/>
  <extLst>
    <ext xmlns:x14="http://schemas.microsoft.com/office/spreadsheetml/2009/9/main" uri="{CCE6A557-97BC-4b89-ADB6-D9C93CAAB3DF}">
      <x14:dataValidations xmlns:xm="http://schemas.microsoft.com/office/excel/2006/main" count="2">
        <x14:dataValidation type="list" allowBlank="1" showErrorMessage="1" xr:uid="{8FE5E65E-630D-4386-AF59-DDDC8D4D6CBD}">
          <x14:formula1>
            <xm:f>Lists!$D$1:$D$2</xm:f>
          </x14:formula1>
          <xm:sqref>P45 P13 P17 P21 P25 P29 P33 P37 P41 P49</xm:sqref>
        </x14:dataValidation>
        <x14:dataValidation type="list" allowBlank="1" showErrorMessage="1" xr:uid="{1645E224-67E1-4F06-B44F-71DC2CA6A661}">
          <x14:formula1>
            <xm:f>Lists!$A$1:$A$2</xm:f>
          </x14:formula1>
          <xm:sqref>H4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6"/>
  <sheetViews>
    <sheetView workbookViewId="0">
      <selection activeCell="E14" sqref="E14"/>
    </sheetView>
  </sheetViews>
  <sheetFormatPr defaultColWidth="9.140625" defaultRowHeight="12.75"/>
  <cols>
    <col min="1" max="1" width="3.42578125" style="119" customWidth="1"/>
    <col min="2" max="2" width="3.42578125" style="3" customWidth="1"/>
    <col min="3" max="3" width="41" style="3" customWidth="1"/>
    <col min="4" max="4" width="3.140625" style="3" customWidth="1"/>
    <col min="5" max="5" width="15.5703125" style="3" customWidth="1"/>
    <col min="6" max="6" width="3.5703125" style="3" customWidth="1"/>
    <col min="7" max="7" width="15.5703125" style="3" customWidth="1"/>
    <col min="8" max="8" width="3.5703125" style="3" customWidth="1"/>
    <col min="9" max="9" width="15.5703125" style="3" customWidth="1"/>
    <col min="10" max="10" width="3.42578125" style="3" customWidth="1"/>
    <col min="11" max="11" width="15.5703125" style="3" customWidth="1"/>
    <col min="12" max="12" width="3.5703125" style="3" customWidth="1"/>
    <col min="13" max="13" width="15.5703125" style="3" customWidth="1"/>
    <col min="14" max="14" width="3.5703125" style="3" customWidth="1"/>
    <col min="15" max="15" width="15.5703125" style="3" customWidth="1"/>
    <col min="16" max="16" width="3.5703125" style="3" customWidth="1"/>
    <col min="17" max="17" width="3.42578125" style="3" customWidth="1"/>
    <col min="18" max="16384" width="9.140625" style="3"/>
  </cols>
  <sheetData>
    <row r="1" spans="1:16" ht="15.75" customHeight="1" thickBot="1">
      <c r="C1" s="29" t="str">
        <f>'Statut du formulaire'!C1</f>
        <v>Cahier d'exercices financiers des projets d'IA de NGen v2.0</v>
      </c>
      <c r="D1" s="29"/>
      <c r="O1" s="118" t="str">
        <f>'Statut du formulaire'!R1</f>
        <v>Document confidentiel d'entreprise</v>
      </c>
    </row>
    <row r="2" spans="1:16" ht="30" customHeight="1" thickTop="1">
      <c r="A2" s="119">
        <v>1</v>
      </c>
      <c r="B2" s="60"/>
      <c r="C2" s="50" t="s">
        <v>197</v>
      </c>
      <c r="D2" s="50"/>
      <c r="E2" s="61"/>
      <c r="F2" s="61"/>
      <c r="G2" s="61"/>
      <c r="H2" s="62" t="s">
        <v>130</v>
      </c>
      <c r="I2" s="63" t="str">
        <f>IF(A2=1,"Complet","Incomplet")</f>
        <v>Complet</v>
      </c>
      <c r="J2" s="61"/>
      <c r="K2" s="61"/>
      <c r="L2" s="62" t="s">
        <v>39</v>
      </c>
      <c r="M2" s="63" t="str">
        <f>'Statut du formulaire'!F38</f>
        <v>incomplet</v>
      </c>
      <c r="N2" s="61"/>
      <c r="O2" s="61"/>
      <c r="P2" s="64"/>
    </row>
    <row r="3" spans="1:16">
      <c r="B3" s="38"/>
      <c r="P3" s="39"/>
    </row>
    <row r="4" spans="1:16" ht="12.75" customHeight="1">
      <c r="B4" s="38"/>
      <c r="C4" s="196" t="s">
        <v>198</v>
      </c>
      <c r="D4" s="196"/>
      <c r="E4" s="196"/>
      <c r="G4" s="318"/>
      <c r="H4" s="318"/>
      <c r="I4" s="318"/>
      <c r="J4" s="318"/>
      <c r="K4" s="318"/>
      <c r="L4" s="318"/>
      <c r="M4" s="318"/>
      <c r="P4" s="39"/>
    </row>
    <row r="5" spans="1:16" ht="12.75" customHeight="1">
      <c r="B5" s="38"/>
      <c r="C5" s="196"/>
      <c r="D5" s="196"/>
      <c r="E5" s="196"/>
      <c r="G5" s="318"/>
      <c r="H5" s="318"/>
      <c r="I5" s="318"/>
      <c r="J5" s="318"/>
      <c r="K5" s="318"/>
      <c r="L5" s="318"/>
      <c r="M5" s="318"/>
      <c r="P5" s="39"/>
    </row>
    <row r="6" spans="1:16" ht="18.75" customHeight="1">
      <c r="B6" s="38"/>
      <c r="C6" s="196"/>
      <c r="D6" s="196"/>
      <c r="E6" s="196"/>
      <c r="G6" s="143"/>
      <c r="H6" s="143"/>
      <c r="I6" s="143"/>
      <c r="J6" s="143"/>
      <c r="K6" s="143"/>
      <c r="L6" s="143"/>
      <c r="M6" s="143"/>
      <c r="P6" s="39"/>
    </row>
    <row r="7" spans="1:16" ht="12.75" customHeight="1">
      <c r="B7" s="38"/>
      <c r="C7" s="117"/>
      <c r="D7" s="117"/>
      <c r="E7" s="117"/>
      <c r="G7" s="116"/>
      <c r="H7" s="139"/>
      <c r="I7" s="116"/>
      <c r="J7" s="139"/>
      <c r="K7" s="139"/>
      <c r="L7" s="139"/>
      <c r="M7" s="139"/>
      <c r="O7" s="139"/>
      <c r="P7" s="39"/>
    </row>
    <row r="8" spans="1:16" ht="27.75" customHeight="1">
      <c r="B8" s="38"/>
      <c r="C8" s="117"/>
      <c r="D8" s="117"/>
      <c r="E8" s="143" t="s">
        <v>199</v>
      </c>
      <c r="F8" s="109"/>
      <c r="G8" s="143"/>
      <c r="H8" s="143"/>
      <c r="I8" s="143"/>
      <c r="J8" s="139"/>
      <c r="M8" s="139"/>
      <c r="N8" s="139"/>
      <c r="O8" s="143" t="s">
        <v>45</v>
      </c>
      <c r="P8" s="39"/>
    </row>
    <row r="9" spans="1:16" ht="13.5" thickBot="1">
      <c r="B9" s="38"/>
      <c r="C9" s="108"/>
      <c r="E9" s="140" t="s">
        <v>139</v>
      </c>
      <c r="G9" s="143"/>
      <c r="H9" s="143"/>
      <c r="I9" s="143"/>
      <c r="J9" s="139"/>
      <c r="O9" s="140" t="s">
        <v>139</v>
      </c>
      <c r="P9" s="39"/>
    </row>
    <row r="10" spans="1:16" ht="12.75" customHeight="1" thickBot="1">
      <c r="A10" s="119">
        <f t="shared" ref="A10:A15" si="0">IF(E10=S10,1,IF(E10&gt;0,IF(S10&gt;0,IF(ABS((E10-S10)/S10)&gt;0.0001,0,1),0),0))</f>
        <v>1</v>
      </c>
      <c r="B10" s="38"/>
      <c r="C10" s="5" t="s">
        <v>200</v>
      </c>
      <c r="D10" s="141"/>
      <c r="E10" s="92">
        <f>IF('Coûts de la main-d''œuvre'!H4="Yes",'Coûts de la main-d''œuvre'!S39,0)</f>
        <v>0</v>
      </c>
      <c r="G10" s="143"/>
      <c r="H10" s="143"/>
      <c r="I10" s="143"/>
      <c r="M10" s="169" t="s">
        <v>201</v>
      </c>
      <c r="O10" s="92">
        <f>IF('Autres coûts éligibles'!$H$4="Yes",SUMIFS('Autres coûts éligibles'!$N$12:$N$48,'Autres coûts éligibles'!$P$12:$P$48,'Résumé des coûts du projet'!M10),0)</f>
        <v>0</v>
      </c>
      <c r="P10" s="39"/>
    </row>
    <row r="11" spans="1:16" ht="12.75" customHeight="1" thickBot="1">
      <c r="A11" s="119">
        <f t="shared" si="0"/>
        <v>1</v>
      </c>
      <c r="B11" s="38"/>
      <c r="C11" s="5" t="s">
        <v>202</v>
      </c>
      <c r="D11" s="141"/>
      <c r="E11" s="93">
        <f>IF('Coûts des sous-contrats'!I4="Yes",SUMIF('Coûts des sous-contrats'!$O$10:$O$37,"Cash",'Coûts des sous-contrats'!$M$10:$M$37),0)</f>
        <v>0</v>
      </c>
      <c r="G11" s="143"/>
      <c r="H11" s="143"/>
      <c r="I11" s="143"/>
      <c r="M11" s="170" t="s">
        <v>203</v>
      </c>
      <c r="O11" s="92">
        <f>IF('Autres coûts éligibles'!$H$4="Yes",SUMIFS('Autres coûts éligibles'!$N$12:$N$48,'Autres coûts éligibles'!$P$12:$P$48,'Résumé des coûts du projet'!M11),0)</f>
        <v>0</v>
      </c>
      <c r="P11" s="39"/>
    </row>
    <row r="12" spans="1:16" ht="12.75" customHeight="1" thickBot="1">
      <c r="A12" s="119">
        <f t="shared" si="0"/>
        <v>1</v>
      </c>
      <c r="B12" s="38"/>
      <c r="C12" s="127" t="s">
        <v>204</v>
      </c>
      <c r="D12" s="141"/>
      <c r="E12" s="93">
        <f>IF('Coûts d''investissement et d''équ'!G4="Yes",SUMIFS('Coûts d''investissement et d''équ'!$K$9:$K$85,'Coûts d''investissement et d''équ'!$M$9:$M$85,"Cash"),0)</f>
        <v>0</v>
      </c>
      <c r="G12" s="143"/>
      <c r="H12" s="143"/>
      <c r="I12" s="143"/>
      <c r="M12" s="170" t="s">
        <v>205</v>
      </c>
      <c r="O12" s="92">
        <f>IF('Autres coûts éligibles'!$H$4="Yes",SUMIFS('Autres coûts éligibles'!$N$12:$N$48,'Autres coûts éligibles'!$P$12:$P$48,'Résumé des coûts du projet'!M12),0)</f>
        <v>0</v>
      </c>
      <c r="P12" s="39"/>
    </row>
    <row r="13" spans="1:16" ht="12.75" customHeight="1" thickBot="1">
      <c r="A13" s="119">
        <f t="shared" si="0"/>
        <v>1</v>
      </c>
      <c r="B13" s="38"/>
      <c r="C13" s="127" t="s">
        <v>206</v>
      </c>
      <c r="D13" s="141"/>
      <c r="E13" s="93">
        <f>IF('Coûts des matériaux et des four'!F4="Yes",SUMIF('Coûts des matériaux et des four'!$N$9:$N$28,"Cash",'Coûts des matériaux et des four'!$L$9:$L$28),0)</f>
        <v>0</v>
      </c>
      <c r="G13" s="143"/>
      <c r="H13" s="143"/>
      <c r="I13" s="143"/>
      <c r="M13" s="170" t="s">
        <v>207</v>
      </c>
      <c r="O13" s="92">
        <f>IF('Autres coûts éligibles'!$H$4="Yes",SUMIFS('Autres coûts éligibles'!$N$12:$N$48,'Autres coûts éligibles'!$P$12:$P$48,'Résumé des coûts du projet'!M13),0)</f>
        <v>0</v>
      </c>
      <c r="P13" s="39"/>
    </row>
    <row r="14" spans="1:16" ht="14.25" customHeight="1">
      <c r="A14" s="119">
        <f t="shared" si="0"/>
        <v>1</v>
      </c>
      <c r="B14" s="38"/>
      <c r="C14" s="127" t="s">
        <v>208</v>
      </c>
      <c r="D14" s="141"/>
      <c r="E14" s="93">
        <f>IF('Frais de voyage'!H4="Yes",SUMIF('Frais de voyage'!$P$9:$P$28,"Cash",'Frais de voyage'!$N$9:$N$28),0)</f>
        <v>0</v>
      </c>
      <c r="G14" s="143"/>
      <c r="H14" s="143"/>
      <c r="I14" s="143"/>
      <c r="M14" s="170" t="s">
        <v>209</v>
      </c>
      <c r="O14" s="92">
        <f>IF('Autres coûts éligibles'!$H$4="Yes",SUMIFS('Autres coûts éligibles'!$N$12:$N$48,'Autres coûts éligibles'!$P$12:$P$48,'Résumé des coûts du projet'!M14),0)</f>
        <v>0</v>
      </c>
      <c r="P14" s="39"/>
    </row>
    <row r="15" spans="1:16" ht="12.75" customHeight="1" thickBot="1">
      <c r="A15" s="119">
        <f t="shared" si="0"/>
        <v>1</v>
      </c>
      <c r="B15" s="38"/>
      <c r="C15" s="5" t="s">
        <v>210</v>
      </c>
      <c r="D15" s="141"/>
      <c r="E15" s="120">
        <f>O17</f>
        <v>0</v>
      </c>
      <c r="G15" s="143"/>
      <c r="H15" s="143"/>
      <c r="I15" s="143"/>
      <c r="P15" s="39"/>
    </row>
    <row r="16" spans="1:16" ht="9.75" customHeight="1" thickBot="1">
      <c r="B16" s="38"/>
      <c r="G16" s="143"/>
      <c r="H16" s="143"/>
      <c r="I16" s="143"/>
      <c r="P16" s="39"/>
    </row>
    <row r="17" spans="1:16" ht="16.5" thickBot="1">
      <c r="B17" s="38"/>
      <c r="C17" s="22" t="s">
        <v>211</v>
      </c>
      <c r="D17" s="22"/>
      <c r="E17" s="94">
        <f>SUM(E10:E15)</f>
        <v>0</v>
      </c>
      <c r="G17" s="143"/>
      <c r="H17" s="143"/>
      <c r="I17" s="143"/>
      <c r="M17" s="22" t="s">
        <v>212</v>
      </c>
      <c r="O17" s="94">
        <f>SUM(O10:O14)</f>
        <v>0</v>
      </c>
      <c r="P17" s="39"/>
    </row>
    <row r="18" spans="1:16" ht="9.75" customHeight="1" thickBot="1">
      <c r="B18" s="38"/>
      <c r="G18" s="143"/>
      <c r="H18" s="143"/>
      <c r="I18" s="143"/>
      <c r="P18" s="39"/>
    </row>
    <row r="19" spans="1:16" ht="12.75" customHeight="1">
      <c r="A19" s="119">
        <f>IF(E19=S19,1,IF(E19&gt;0,IF(S19&gt;0,IF(ABS((E19-S19)/S19)&gt;0.0001,0,1),0),0))</f>
        <v>1</v>
      </c>
      <c r="B19" s="38"/>
      <c r="C19" s="5" t="s">
        <v>213</v>
      </c>
      <c r="D19" s="141"/>
      <c r="E19" s="92">
        <f>IF('Coûts éligibles non financés'!H4="Yes",SUMIF('Coûts éligibles non financés'!$P$13:$P$49,"Cash",'Coûts éligibles non financés'!$N$13:$N$49),0)</f>
        <v>0</v>
      </c>
      <c r="G19" s="121" t="s">
        <v>214</v>
      </c>
      <c r="H19" s="143"/>
      <c r="I19" s="143"/>
      <c r="P19" s="39"/>
    </row>
    <row r="20" spans="1:16" ht="16.5" thickBot="1">
      <c r="B20" s="38"/>
      <c r="C20" s="5" t="s">
        <v>215</v>
      </c>
      <c r="D20" s="22"/>
      <c r="E20" s="120">
        <f>SUMIF('Coûts des sous-contrats'!$O$10:$O$37,"In-Kind",'Coûts des sous-contrats'!$M$10:$M$37)+SUMIF('Coûts d''investissement et d''équ'!$M$9:$M$85,"In-Kind",'Coûts d''investissement et d''équ'!$K$9:$K$85)+SUMIF('Coûts des matériaux et des four'!$N$9:$N$28,"In-Kind",'Coûts des matériaux et des four'!$L$9:$L$28)+SUMIF('Frais de voyage'!$P$9:$P$28,"In-Kind",'Frais de voyage'!$N$9:$N$28)+SUMIF('Autres coûts éligibles'!$R$12:$R$48,"In-Kind",'Autres coûts éligibles'!$N$12:$N$48)+SUMIF('Coûts éligibles non financés'!$P$13:$P$49,"In-Kind",'Coûts éligibles non financés'!$N$13:$N$49)</f>
        <v>0</v>
      </c>
      <c r="G20" s="121" t="s">
        <v>214</v>
      </c>
      <c r="H20" s="143"/>
      <c r="I20" s="143"/>
      <c r="P20" s="39"/>
    </row>
    <row r="21" spans="1:16" ht="16.5" thickBot="1">
      <c r="B21" s="38"/>
      <c r="C21" s="127"/>
      <c r="D21" s="134"/>
      <c r="E21" s="135"/>
      <c r="F21" s="98"/>
      <c r="G21" s="121"/>
      <c r="H21" s="143"/>
      <c r="I21" s="143"/>
      <c r="P21" s="39"/>
    </row>
    <row r="22" spans="1:16" ht="16.5" thickBot="1">
      <c r="B22" s="38"/>
      <c r="C22" s="5" t="s">
        <v>216</v>
      </c>
      <c r="D22" s="22"/>
      <c r="E22" s="136">
        <f>SUM('Statut du formulaire'!R29:R31)</f>
        <v>0</v>
      </c>
      <c r="G22" s="121" t="s">
        <v>214</v>
      </c>
      <c r="H22" s="143"/>
      <c r="I22" s="143"/>
      <c r="P22" s="39"/>
    </row>
    <row r="23" spans="1:16">
      <c r="B23" s="65"/>
      <c r="C23" s="4"/>
      <c r="D23" s="4"/>
      <c r="G23" s="143"/>
      <c r="H23" s="143"/>
      <c r="I23" s="143"/>
      <c r="P23" s="39"/>
    </row>
    <row r="24" spans="1:16">
      <c r="B24" s="38"/>
      <c r="C24" s="23"/>
      <c r="D24" s="23"/>
      <c r="P24" s="39"/>
    </row>
    <row r="25" spans="1:16" s="13" customFormat="1" ht="15">
      <c r="A25" s="319"/>
      <c r="B25" s="78"/>
      <c r="C25" s="24" t="s">
        <v>217</v>
      </c>
      <c r="D25" s="24"/>
      <c r="E25" s="25"/>
      <c r="F25" s="25"/>
      <c r="G25" s="25"/>
      <c r="H25" s="25"/>
      <c r="I25" s="25"/>
      <c r="J25" s="25"/>
      <c r="K25" s="25"/>
      <c r="L25" s="25"/>
      <c r="M25" s="25"/>
      <c r="N25" s="25"/>
      <c r="O25" s="25"/>
      <c r="P25" s="79"/>
    </row>
    <row r="26" spans="1:16">
      <c r="B26" s="38"/>
      <c r="P26" s="39"/>
    </row>
    <row r="27" spans="1:16">
      <c r="B27" s="38"/>
      <c r="C27" s="4" t="s">
        <v>218</v>
      </c>
      <c r="D27" s="4"/>
      <c r="P27" s="39"/>
    </row>
    <row r="28" spans="1:16" ht="13.5" thickBot="1">
      <c r="B28" s="38"/>
      <c r="P28" s="39"/>
    </row>
    <row r="29" spans="1:16">
      <c r="B29" s="38"/>
      <c r="C29" s="5" t="s">
        <v>200</v>
      </c>
      <c r="D29" s="141"/>
      <c r="E29" s="80">
        <f>IF(E17&gt;0,E10/E17,0)</f>
        <v>0</v>
      </c>
      <c r="P29" s="39"/>
    </row>
    <row r="30" spans="1:16">
      <c r="B30" s="38"/>
      <c r="C30" s="5" t="s">
        <v>202</v>
      </c>
      <c r="D30" s="141"/>
      <c r="E30" s="81">
        <f>IF(E17&gt;0,E11/E17,0)</f>
        <v>0</v>
      </c>
      <c r="G30" s="201" t="s">
        <v>219</v>
      </c>
      <c r="H30" s="201"/>
      <c r="I30" s="201"/>
      <c r="J30" s="201"/>
      <c r="K30" s="201"/>
      <c r="L30" s="201"/>
      <c r="M30" s="201"/>
      <c r="N30" s="201"/>
      <c r="O30" s="201"/>
      <c r="P30" s="39"/>
    </row>
    <row r="31" spans="1:16">
      <c r="B31" s="38"/>
      <c r="C31" s="5" t="s">
        <v>220</v>
      </c>
      <c r="D31" s="141"/>
      <c r="E31" s="81">
        <f>IF(E17&gt;0,SUM(E12:E12)/E17,0)</f>
        <v>0</v>
      </c>
      <c r="G31" s="201" t="s">
        <v>221</v>
      </c>
      <c r="H31" s="201"/>
      <c r="I31" s="201"/>
      <c r="J31" s="201"/>
      <c r="K31" s="201"/>
      <c r="L31" s="201"/>
      <c r="M31" s="201"/>
      <c r="N31" s="201"/>
      <c r="O31" s="201"/>
      <c r="P31" s="39"/>
    </row>
    <row r="32" spans="1:16">
      <c r="B32" s="38"/>
      <c r="C32" s="5" t="s">
        <v>206</v>
      </c>
      <c r="D32" s="141"/>
      <c r="E32" s="81">
        <f>IF(E17&gt;0,E13/E17,0)</f>
        <v>0</v>
      </c>
      <c r="P32" s="39"/>
    </row>
    <row r="33" spans="2:16">
      <c r="B33" s="38"/>
      <c r="C33" s="5" t="s">
        <v>208</v>
      </c>
      <c r="D33" s="141"/>
      <c r="E33" s="81">
        <f>IF(E17&gt;0,E14/E17,0)</f>
        <v>0</v>
      </c>
      <c r="P33" s="39"/>
    </row>
    <row r="34" spans="2:16" ht="13.5" thickBot="1">
      <c r="B34" s="38"/>
      <c r="C34" s="5" t="s">
        <v>210</v>
      </c>
      <c r="D34" s="141"/>
      <c r="E34" s="122">
        <f>IF(E17&gt;0,SUM(E15:E15)/E17,0)</f>
        <v>0</v>
      </c>
      <c r="P34" s="39"/>
    </row>
    <row r="35" spans="2:16" ht="13.5" thickBot="1">
      <c r="B35" s="40"/>
      <c r="C35" s="42"/>
      <c r="D35" s="42"/>
      <c r="E35" s="42"/>
      <c r="F35" s="42"/>
      <c r="G35" s="42"/>
      <c r="H35" s="42"/>
      <c r="I35" s="42"/>
      <c r="J35" s="42"/>
      <c r="K35" s="42"/>
      <c r="L35" s="42"/>
      <c r="M35" s="42"/>
      <c r="N35" s="42"/>
      <c r="O35" s="42"/>
      <c r="P35" s="43"/>
    </row>
    <row r="36" spans="2:16" ht="13.5" thickTop="1"/>
  </sheetData>
  <sheetProtection algorithmName="SHA-512" hashValue="8TaKzWCkpM1ZQjpWlHc2ym3++NrK+yh1HKhrQ7ZyecAq9/7SUI6ld7Ep/vHB53LwQQEB01KfyiQe42am777yEQ==" saltValue="GWDSWmGmcMKAoWVHQcnIoQ==" spinCount="100000" sheet="1" objects="1" scenarios="1"/>
  <mergeCells count="4">
    <mergeCell ref="G4:M5"/>
    <mergeCell ref="C4:E6"/>
    <mergeCell ref="G30:O30"/>
    <mergeCell ref="G31:O31"/>
  </mergeCells>
  <phoneticPr fontId="0" type="noConversion"/>
  <conditionalFormatting sqref="M2 I2">
    <cfRule type="cellIs" dxfId="1" priority="1" stopIfTrue="1" operator="equal">
      <formula>"Complet"</formula>
    </cfRule>
    <cfRule type="cellIs" dxfId="0" priority="2" stopIfTrue="1" operator="equal">
      <formula>"Incomplet"</formula>
    </cfRule>
  </conditionalFormatting>
  <dataValidations count="1">
    <dataValidation allowBlank="1" showErrorMessage="1" sqref="D1:E3 C1:C4 L20:XFD22 G32:O1048576 F23:F1048576 G23:O29 G30:G31 F20:J22 P9:V14 Z9:XFD14 F1:XFD7 M8:XFD8 C7:E1048576 AB23:XFD30 P31:XFD1048576 P23:X30 P15:XFD16 M10:O15 O9 F18:XFD19 F8:J17 M17:XFD17 A1:B1048576" xr:uid="{DC2CF4E6-B905-488B-8269-497600FD2E7D}"/>
  </dataValidations>
  <pageMargins left="0.75" right="0.75" top="1" bottom="1" header="0.5" footer="0.5"/>
  <pageSetup paperSize="9" scale="85" fitToHeight="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4"/>
  <sheetViews>
    <sheetView workbookViewId="0">
      <selection activeCell="F13" sqref="F13:R13"/>
    </sheetView>
  </sheetViews>
  <sheetFormatPr defaultColWidth="9.140625" defaultRowHeight="12.75"/>
  <cols>
    <col min="1" max="2" width="3.42578125" style="3" customWidth="1"/>
    <col min="3" max="3" width="9.140625" style="4"/>
    <col min="4" max="4" width="14.42578125" style="3" customWidth="1"/>
    <col min="5" max="5" width="11.140625" style="3" customWidth="1"/>
    <col min="6" max="6" width="10.42578125" style="3" customWidth="1"/>
    <col min="7" max="7" width="2.42578125" style="3" customWidth="1"/>
    <col min="8" max="8" width="14.140625" style="3" customWidth="1"/>
    <col min="9" max="9" width="8" style="3" customWidth="1"/>
    <col min="10" max="10" width="8.85546875" style="3" customWidth="1"/>
    <col min="11" max="11" width="2.42578125" style="3" customWidth="1"/>
    <col min="12" max="12" width="25.42578125" style="3" customWidth="1"/>
    <col min="13" max="13" width="2.5703125" style="3" customWidth="1"/>
    <col min="14" max="14" width="12.42578125" style="3" customWidth="1"/>
    <col min="15" max="15" width="3.140625" style="3" customWidth="1"/>
    <col min="16" max="16" width="11.140625" style="3" customWidth="1"/>
    <col min="17" max="17" width="2.85546875" style="3" customWidth="1"/>
    <col min="18" max="18" width="14.42578125" style="3" customWidth="1"/>
    <col min="19" max="20" width="3.42578125" style="3" customWidth="1"/>
    <col min="21" max="16384" width="9.140625" style="3"/>
  </cols>
  <sheetData>
    <row r="1" spans="1:19" ht="15.75" customHeight="1" thickBot="1">
      <c r="C1" s="29" t="s">
        <v>18</v>
      </c>
      <c r="Q1" s="108"/>
      <c r="R1" s="118" t="s">
        <v>19</v>
      </c>
    </row>
    <row r="2" spans="1:19" ht="13.5" thickTop="1">
      <c r="B2" s="34"/>
      <c r="C2" s="35"/>
      <c r="D2" s="36"/>
      <c r="E2" s="36"/>
      <c r="F2" s="36"/>
      <c r="G2" s="36"/>
      <c r="H2" s="36"/>
      <c r="I2" s="36"/>
      <c r="J2" s="36"/>
      <c r="K2" s="36"/>
      <c r="L2" s="36"/>
      <c r="M2" s="36"/>
      <c r="N2" s="36"/>
      <c r="O2" s="36"/>
      <c r="P2" s="36"/>
      <c r="Q2" s="36"/>
      <c r="R2" s="36"/>
      <c r="S2" s="37"/>
    </row>
    <row r="3" spans="1:19">
      <c r="B3" s="38"/>
      <c r="S3" s="39"/>
    </row>
    <row r="4" spans="1:19">
      <c r="B4" s="38"/>
      <c r="S4" s="39"/>
    </row>
    <row r="5" spans="1:19">
      <c r="B5" s="38"/>
      <c r="S5" s="39"/>
    </row>
    <row r="6" spans="1:19">
      <c r="B6" s="38"/>
      <c r="S6" s="39"/>
    </row>
    <row r="7" spans="1:19">
      <c r="B7" s="38"/>
      <c r="S7" s="39"/>
    </row>
    <row r="8" spans="1:19" ht="15.75" customHeight="1" thickBot="1">
      <c r="B8" s="40"/>
      <c r="C8" s="41"/>
      <c r="D8" s="42"/>
      <c r="E8" s="42"/>
      <c r="F8" s="42"/>
      <c r="G8" s="42"/>
      <c r="H8" s="42"/>
      <c r="I8" s="42"/>
      <c r="J8" s="42"/>
      <c r="K8" s="42"/>
      <c r="L8" s="42"/>
      <c r="M8" s="42"/>
      <c r="N8" s="42"/>
      <c r="O8" s="42"/>
      <c r="P8" s="42"/>
      <c r="Q8" s="42"/>
      <c r="R8" s="42"/>
      <c r="S8" s="43"/>
    </row>
    <row r="9" spans="1:19" s="2" customFormat="1" ht="30" customHeight="1" thickTop="1">
      <c r="A9" s="1" t="e">
        <f>#REF!+'Résumé des coûts du projet'!A2+'Coûts de la main-d''œuvre'!A2+#REF!+'Coûts des matériaux et des four'!A2+'Coûts d''investissement et d''équ'!A2+'Coûts des sous-contrats'!A2+'Frais de voyage'!A2+'Autres coûts éligibles'!A2</f>
        <v>#REF!</v>
      </c>
      <c r="B9" s="49"/>
      <c r="C9" s="50" t="s">
        <v>20</v>
      </c>
      <c r="D9" s="51"/>
      <c r="E9" s="51"/>
      <c r="F9" s="51"/>
      <c r="G9" s="51"/>
      <c r="H9" s="51"/>
      <c r="I9" s="51"/>
      <c r="J9" s="51"/>
      <c r="K9" s="51"/>
      <c r="L9" s="51"/>
      <c r="M9" s="51"/>
      <c r="N9" s="51"/>
      <c r="O9" s="51"/>
      <c r="P9" s="51"/>
      <c r="Q9" s="51"/>
      <c r="R9" s="51"/>
      <c r="S9" s="52"/>
    </row>
    <row r="10" spans="1:19">
      <c r="B10" s="38"/>
      <c r="S10" s="39"/>
    </row>
    <row r="11" spans="1:19" ht="13.5" customHeight="1">
      <c r="B11" s="38"/>
      <c r="C11" s="187" t="s">
        <v>21</v>
      </c>
      <c r="D11" s="187"/>
      <c r="E11" s="187"/>
      <c r="F11" s="187"/>
      <c r="G11" s="187"/>
      <c r="H11" s="187"/>
      <c r="I11" s="187"/>
      <c r="J11" s="187"/>
      <c r="K11" s="187"/>
      <c r="L11" s="187"/>
      <c r="M11" s="187"/>
      <c r="N11" s="187"/>
      <c r="O11" s="187"/>
      <c r="P11" s="187"/>
      <c r="Q11" s="187"/>
      <c r="R11" s="187"/>
      <c r="S11" s="39"/>
    </row>
    <row r="12" spans="1:19" ht="6.95" customHeight="1" thickBot="1">
      <c r="B12" s="38"/>
      <c r="C12" s="138"/>
      <c r="D12" s="138"/>
      <c r="E12" s="138"/>
      <c r="F12" s="138"/>
      <c r="G12" s="138"/>
      <c r="H12" s="138"/>
      <c r="I12" s="138"/>
      <c r="J12" s="138"/>
      <c r="K12" s="138"/>
      <c r="L12" s="138"/>
      <c r="M12" s="138"/>
      <c r="N12" s="138"/>
      <c r="O12" s="138"/>
      <c r="P12" s="138"/>
      <c r="Q12" s="138"/>
      <c r="R12" s="138"/>
      <c r="S12" s="39"/>
    </row>
    <row r="13" spans="1:19" ht="21" customHeight="1" thickBot="1">
      <c r="B13" s="38"/>
      <c r="C13" s="189" t="s">
        <v>22</v>
      </c>
      <c r="D13" s="189"/>
      <c r="E13" s="189"/>
      <c r="F13" s="190"/>
      <c r="G13" s="190"/>
      <c r="H13" s="190"/>
      <c r="I13" s="190"/>
      <c r="J13" s="190"/>
      <c r="K13" s="190"/>
      <c r="L13" s="190"/>
      <c r="M13" s="190"/>
      <c r="N13" s="190"/>
      <c r="O13" s="190"/>
      <c r="P13" s="190"/>
      <c r="Q13" s="190"/>
      <c r="R13" s="190"/>
      <c r="S13" s="39"/>
    </row>
    <row r="14" spans="1:19" ht="6.95" customHeight="1" thickBot="1">
      <c r="B14" s="38"/>
      <c r="C14" s="138"/>
      <c r="D14" s="138"/>
      <c r="E14" s="138"/>
      <c r="F14" s="138"/>
      <c r="G14" s="138"/>
      <c r="H14" s="138"/>
      <c r="I14" s="138"/>
      <c r="J14" s="138"/>
      <c r="K14" s="138"/>
      <c r="L14" s="138"/>
      <c r="M14" s="138"/>
      <c r="N14" s="138"/>
      <c r="O14" s="138"/>
      <c r="P14" s="138"/>
      <c r="Q14" s="138"/>
      <c r="R14" s="138"/>
      <c r="S14" s="39"/>
    </row>
    <row r="15" spans="1:19" ht="21" customHeight="1" thickBot="1">
      <c r="B15" s="38"/>
      <c r="C15" s="189" t="s">
        <v>23</v>
      </c>
      <c r="D15" s="189"/>
      <c r="E15" s="189"/>
      <c r="F15" s="190"/>
      <c r="G15" s="190"/>
      <c r="H15" s="190"/>
      <c r="I15" s="190"/>
      <c r="J15" s="190"/>
      <c r="K15" s="190"/>
      <c r="L15" s="190"/>
      <c r="M15" s="190"/>
      <c r="N15" s="190"/>
      <c r="O15" s="190"/>
      <c r="P15" s="190"/>
      <c r="Q15" s="190"/>
      <c r="R15" s="190"/>
      <c r="S15" s="39"/>
    </row>
    <row r="16" spans="1:19" ht="7.5" customHeight="1" thickBot="1">
      <c r="B16" s="38"/>
      <c r="S16" s="39"/>
    </row>
    <row r="17" spans="2:19" s="33" customFormat="1" ht="21" thickBot="1">
      <c r="B17" s="53"/>
      <c r="C17" s="189" t="s">
        <v>24</v>
      </c>
      <c r="D17" s="189"/>
      <c r="E17" s="189"/>
      <c r="F17" s="190"/>
      <c r="G17" s="190"/>
      <c r="H17" s="190"/>
      <c r="I17" s="190"/>
      <c r="J17" s="190"/>
      <c r="K17" s="190"/>
      <c r="L17" s="190"/>
      <c r="M17" s="190"/>
      <c r="N17" s="190"/>
      <c r="O17" s="190"/>
      <c r="P17" s="190"/>
      <c r="Q17" s="190"/>
      <c r="R17" s="190"/>
      <c r="S17" s="54"/>
    </row>
    <row r="18" spans="2:19" s="33" customFormat="1" ht="8.1" customHeight="1" thickBot="1">
      <c r="B18" s="53"/>
      <c r="C18" s="193"/>
      <c r="D18" s="193"/>
      <c r="E18" s="193"/>
      <c r="F18" s="3"/>
      <c r="G18" s="3"/>
      <c r="H18" s="3"/>
      <c r="I18" s="3"/>
      <c r="J18" s="3"/>
      <c r="K18" s="3"/>
      <c r="L18" s="3"/>
      <c r="M18" s="3"/>
      <c r="N18" s="3"/>
      <c r="O18" s="3"/>
      <c r="P18" s="3"/>
      <c r="Q18" s="3"/>
      <c r="R18" s="3"/>
      <c r="S18" s="54"/>
    </row>
    <row r="19" spans="2:19" ht="21" customHeight="1" thickBot="1">
      <c r="B19" s="38"/>
      <c r="C19" s="191" t="s">
        <v>25</v>
      </c>
      <c r="D19" s="192"/>
      <c r="E19" s="192"/>
      <c r="F19" s="171" t="s">
        <v>26</v>
      </c>
      <c r="G19" s="194"/>
      <c r="H19" s="194"/>
      <c r="I19" s="194"/>
      <c r="J19" s="194"/>
      <c r="K19" s="194"/>
      <c r="L19" s="173" t="s">
        <v>27</v>
      </c>
      <c r="M19" s="194"/>
      <c r="N19" s="194"/>
      <c r="O19" s="194"/>
      <c r="P19" s="194"/>
      <c r="Q19" s="194"/>
      <c r="R19" s="195"/>
      <c r="S19" s="39"/>
    </row>
    <row r="20" spans="2:19" ht="15">
      <c r="B20" s="38"/>
      <c r="C20" s="188" t="s">
        <v>28</v>
      </c>
      <c r="D20" s="188"/>
      <c r="E20" s="188"/>
      <c r="F20" s="188"/>
      <c r="G20" s="188"/>
      <c r="H20" s="188"/>
      <c r="I20" s="188"/>
      <c r="J20" s="188"/>
      <c r="K20" s="188"/>
      <c r="L20" s="188"/>
      <c r="M20" s="188"/>
      <c r="N20" s="188"/>
      <c r="O20" s="188"/>
      <c r="P20" s="188"/>
      <c r="Q20" s="188"/>
      <c r="R20" s="188"/>
      <c r="S20" s="39"/>
    </row>
    <row r="21" spans="2:19" ht="5.0999999999999996" customHeight="1">
      <c r="B21" s="38"/>
      <c r="S21" s="39"/>
    </row>
    <row r="22" spans="2:19" ht="5.0999999999999996" customHeight="1">
      <c r="B22" s="38"/>
      <c r="S22" s="39"/>
    </row>
    <row r="23" spans="2:19" ht="15.75">
      <c r="B23" s="99"/>
      <c r="C23" s="7" t="s">
        <v>29</v>
      </c>
      <c r="D23" s="8"/>
      <c r="E23" s="8"/>
      <c r="F23" s="8"/>
      <c r="G23" s="8"/>
      <c r="H23" s="8"/>
      <c r="I23" s="8"/>
      <c r="J23" s="8"/>
      <c r="K23" s="8"/>
      <c r="L23" s="8"/>
      <c r="M23" s="8"/>
      <c r="N23" s="8"/>
      <c r="O23" s="8"/>
      <c r="P23" s="8"/>
      <c r="Q23" s="8"/>
      <c r="R23" s="8"/>
      <c r="S23" s="56"/>
    </row>
    <row r="24" spans="2:19">
      <c r="B24" s="38"/>
      <c r="S24" s="39"/>
    </row>
    <row r="25" spans="2:19">
      <c r="B25" s="38"/>
      <c r="C25" s="174" t="s">
        <v>30</v>
      </c>
      <c r="D25" s="174"/>
      <c r="E25" s="174"/>
      <c r="F25" s="174"/>
      <c r="G25" s="174"/>
      <c r="H25" s="174"/>
      <c r="I25" s="174"/>
      <c r="J25" s="174"/>
      <c r="K25" s="174"/>
      <c r="L25" s="174"/>
      <c r="M25" s="174"/>
      <c r="N25" s="174"/>
      <c r="O25" s="174"/>
      <c r="P25" s="174"/>
      <c r="Q25" s="174"/>
      <c r="R25" s="174"/>
      <c r="S25" s="39"/>
    </row>
    <row r="26" spans="2:19">
      <c r="B26" s="38"/>
      <c r="C26" s="174"/>
      <c r="D26" s="174"/>
      <c r="E26" s="174"/>
      <c r="F26" s="174"/>
      <c r="G26" s="174"/>
      <c r="H26" s="174"/>
      <c r="I26" s="174"/>
      <c r="J26" s="174"/>
      <c r="K26" s="174"/>
      <c r="L26" s="174"/>
      <c r="M26" s="174"/>
      <c r="N26" s="174"/>
      <c r="O26" s="174"/>
      <c r="P26" s="174"/>
      <c r="Q26" s="174"/>
      <c r="R26" s="174"/>
      <c r="S26" s="39"/>
    </row>
    <row r="27" spans="2:19">
      <c r="B27" s="38"/>
      <c r="C27" s="130"/>
      <c r="D27" s="98"/>
      <c r="E27" s="98"/>
      <c r="F27" s="98"/>
      <c r="G27" s="98"/>
      <c r="H27" s="98"/>
      <c r="I27" s="98"/>
      <c r="J27" s="98"/>
      <c r="K27" s="98"/>
      <c r="L27" s="98"/>
      <c r="M27" s="98"/>
      <c r="N27" s="98"/>
      <c r="O27" s="98"/>
      <c r="P27" s="98"/>
      <c r="Q27" s="98"/>
      <c r="R27" s="98"/>
      <c r="S27" s="39"/>
    </row>
    <row r="28" spans="2:19" ht="25.5">
      <c r="B28" s="38"/>
      <c r="C28" s="182" t="s">
        <v>31</v>
      </c>
      <c r="D28" s="182"/>
      <c r="E28" s="182"/>
      <c r="F28" s="182"/>
      <c r="G28" s="4"/>
      <c r="H28" s="186" t="s">
        <v>32</v>
      </c>
      <c r="I28" s="186"/>
      <c r="J28" s="186"/>
      <c r="K28" s="4"/>
      <c r="L28" s="132" t="s">
        <v>33</v>
      </c>
      <c r="N28" s="132" t="s">
        <v>34</v>
      </c>
      <c r="P28" s="132" t="s">
        <v>35</v>
      </c>
      <c r="R28" s="109" t="s">
        <v>36</v>
      </c>
      <c r="S28" s="39"/>
    </row>
    <row r="29" spans="2:19">
      <c r="B29" s="38"/>
      <c r="C29" s="183"/>
      <c r="D29" s="184"/>
      <c r="E29" s="184"/>
      <c r="F29" s="185"/>
      <c r="G29" s="144"/>
      <c r="H29" s="175"/>
      <c r="I29" s="176"/>
      <c r="J29" s="177"/>
      <c r="K29" s="131"/>
      <c r="L29" s="100"/>
      <c r="N29" s="100"/>
      <c r="P29" s="100"/>
      <c r="R29" s="133"/>
      <c r="S29" s="39"/>
    </row>
    <row r="30" spans="2:19">
      <c r="B30" s="38"/>
      <c r="C30" s="183"/>
      <c r="D30" s="184"/>
      <c r="E30" s="184"/>
      <c r="F30" s="185"/>
      <c r="G30" s="144"/>
      <c r="H30" s="175"/>
      <c r="I30" s="176"/>
      <c r="J30" s="177"/>
      <c r="K30" s="131"/>
      <c r="L30" s="100"/>
      <c r="N30" s="100"/>
      <c r="P30" s="100"/>
      <c r="R30" s="133"/>
      <c r="S30" s="39"/>
    </row>
    <row r="31" spans="2:19">
      <c r="B31" s="38"/>
      <c r="C31" s="183"/>
      <c r="D31" s="184"/>
      <c r="E31" s="184"/>
      <c r="F31" s="185"/>
      <c r="G31" s="144"/>
      <c r="H31" s="175"/>
      <c r="I31" s="176"/>
      <c r="J31" s="177"/>
      <c r="K31" s="131"/>
      <c r="L31" s="100"/>
      <c r="N31" s="100"/>
      <c r="P31" s="100"/>
      <c r="R31" s="133"/>
      <c r="S31" s="39"/>
    </row>
    <row r="32" spans="2:19">
      <c r="B32" s="38"/>
      <c r="S32" s="39"/>
    </row>
    <row r="33" spans="2:19" ht="15.75">
      <c r="B33" s="55"/>
      <c r="C33" s="7" t="s">
        <v>37</v>
      </c>
      <c r="D33" s="8"/>
      <c r="E33" s="8"/>
      <c r="F33" s="8"/>
      <c r="G33" s="8"/>
      <c r="H33" s="8"/>
      <c r="I33" s="8"/>
      <c r="J33" s="8"/>
      <c r="K33" s="8"/>
      <c r="L33" s="8"/>
      <c r="M33" s="8"/>
      <c r="N33" s="8"/>
      <c r="O33" s="8"/>
      <c r="P33" s="8"/>
      <c r="Q33" s="8"/>
      <c r="R33" s="8"/>
      <c r="S33" s="56"/>
    </row>
    <row r="34" spans="2:19">
      <c r="B34" s="38"/>
      <c r="S34" s="39"/>
    </row>
    <row r="35" spans="2:19">
      <c r="B35" s="38"/>
      <c r="C35" s="181" t="s">
        <v>38</v>
      </c>
      <c r="D35" s="181"/>
      <c r="E35" s="181"/>
      <c r="F35" s="181"/>
      <c r="G35" s="181"/>
      <c r="H35" s="181"/>
      <c r="I35" s="181"/>
      <c r="J35" s="181"/>
      <c r="K35" s="181"/>
      <c r="L35" s="181"/>
      <c r="M35" s="181"/>
      <c r="N35" s="181"/>
      <c r="O35" s="181"/>
      <c r="P35" s="181"/>
      <c r="Q35" s="181"/>
      <c r="R35" s="181"/>
      <c r="S35" s="39"/>
    </row>
    <row r="36" spans="2:19" ht="8.1" customHeight="1" thickBot="1">
      <c r="B36" s="38"/>
      <c r="S36" s="39"/>
    </row>
    <row r="37" spans="2:19" ht="13.5" thickTop="1">
      <c r="B37" s="38"/>
      <c r="C37" s="44"/>
      <c r="D37" s="36"/>
      <c r="E37" s="36"/>
      <c r="F37" s="36"/>
      <c r="G37" s="36"/>
      <c r="H37" s="36"/>
      <c r="I37" s="36"/>
      <c r="J37" s="36"/>
      <c r="K37" s="36"/>
      <c r="L37" s="36"/>
      <c r="M37" s="36"/>
      <c r="N37" s="36"/>
      <c r="O37" s="36"/>
      <c r="P37" s="36"/>
      <c r="Q37" s="36"/>
      <c r="R37" s="37"/>
      <c r="S37" s="39"/>
    </row>
    <row r="38" spans="2:19" ht="28.5" customHeight="1">
      <c r="B38" s="38"/>
      <c r="C38" s="179" t="s">
        <v>39</v>
      </c>
      <c r="D38" s="180"/>
      <c r="E38" s="180"/>
      <c r="F38" s="320" t="str">
        <f>IF(('Coûts de la main-d''œuvre'!A2+'Coûts des sous-contrats'!A2+'Coûts d''investissement et d''équ'!A2+'Coûts des matériaux et des four'!A2+'Frais de voyage'!A2+'Autres coûts éligibles'!A2+'Coûts éligibles non financés'!A2)=7,"complet","incomplet")</f>
        <v>incomplet</v>
      </c>
      <c r="G38" s="178"/>
      <c r="H38" s="178"/>
      <c r="K38" s="5"/>
      <c r="L38" s="5"/>
      <c r="M38" s="5"/>
      <c r="N38" s="6"/>
      <c r="O38" s="6"/>
      <c r="P38" s="6"/>
      <c r="R38" s="39"/>
      <c r="S38" s="39"/>
    </row>
    <row r="39" spans="2:19" ht="16.5" customHeight="1">
      <c r="B39" s="38"/>
      <c r="C39" s="45"/>
      <c r="L39" s="5" t="s">
        <v>40</v>
      </c>
      <c r="M39" s="5"/>
      <c r="N39" s="6" t="str">
        <f>IF('Coûts de la main-d''œuvre'!A2=1,"Complet","Incomplet")</f>
        <v>Incomplet</v>
      </c>
      <c r="O39" s="6"/>
      <c r="P39" s="6"/>
      <c r="R39" s="39"/>
      <c r="S39" s="39"/>
    </row>
    <row r="40" spans="2:19" ht="16.5" customHeight="1">
      <c r="B40" s="38"/>
      <c r="C40" s="45"/>
      <c r="L40" s="5" t="s">
        <v>41</v>
      </c>
      <c r="M40" s="5"/>
      <c r="N40" s="6" t="str">
        <f>IF('Coûts des sous-contrats'!A2=1,"Complet","Incomplet")</f>
        <v>Incomplet</v>
      </c>
      <c r="O40" s="6"/>
      <c r="P40" s="6"/>
      <c r="R40" s="39"/>
      <c r="S40" s="39"/>
    </row>
    <row r="41" spans="2:19" ht="16.5" customHeight="1">
      <c r="B41" s="38"/>
      <c r="C41" s="45"/>
      <c r="E41" s="5"/>
      <c r="L41" s="5" t="s">
        <v>42</v>
      </c>
      <c r="M41" s="5"/>
      <c r="N41" s="6" t="str">
        <f>IF('Coûts d''investissement et d''équ'!A2=1,"Complet","Incomplet")</f>
        <v>Incomplet</v>
      </c>
      <c r="O41" s="6"/>
      <c r="P41" s="6"/>
      <c r="R41" s="39"/>
      <c r="S41" s="39"/>
    </row>
    <row r="42" spans="2:19" ht="16.5" customHeight="1">
      <c r="B42" s="38"/>
      <c r="C42" s="45"/>
      <c r="L42" s="5" t="s">
        <v>43</v>
      </c>
      <c r="M42" s="5"/>
      <c r="N42" s="6" t="str">
        <f>IF('Coûts des matériaux et des four'!A2=1,"Complet","Incomplet")</f>
        <v>Incomplet</v>
      </c>
      <c r="O42" s="6"/>
      <c r="P42" s="6"/>
      <c r="R42" s="39"/>
      <c r="S42" s="39"/>
    </row>
    <row r="43" spans="2:19" ht="16.5" customHeight="1">
      <c r="B43" s="38"/>
      <c r="C43" s="45"/>
      <c r="L43" s="5" t="s">
        <v>44</v>
      </c>
      <c r="M43" s="5"/>
      <c r="N43" s="6" t="str">
        <f>IF('Frais de voyage'!A2=1,"Complet","Incomplet")</f>
        <v>Incomplet</v>
      </c>
      <c r="O43" s="6"/>
      <c r="P43" s="6"/>
      <c r="R43" s="39"/>
      <c r="S43" s="39"/>
    </row>
    <row r="44" spans="2:19" ht="16.5" customHeight="1">
      <c r="B44" s="38"/>
      <c r="C44" s="45"/>
      <c r="L44" s="5" t="s">
        <v>45</v>
      </c>
      <c r="M44" s="5"/>
      <c r="N44" s="6" t="str">
        <f>IF('Autres coûts éligibles'!A2=1,"Complet","Incomplet")</f>
        <v>Incomplet</v>
      </c>
      <c r="O44" s="6"/>
      <c r="P44" s="6"/>
      <c r="R44" s="39"/>
      <c r="S44" s="39"/>
    </row>
    <row r="45" spans="2:19" ht="16.5" customHeight="1">
      <c r="B45" s="38"/>
      <c r="C45" s="45"/>
      <c r="L45" s="5" t="s">
        <v>46</v>
      </c>
      <c r="M45" s="5"/>
      <c r="N45" s="6" t="str">
        <f>IF('Coûts éligibles non financés'!A2=1,"Complet","Incomplet")</f>
        <v>Incomplet</v>
      </c>
      <c r="O45" s="6"/>
      <c r="P45" s="6"/>
      <c r="R45" s="39"/>
      <c r="S45" s="39"/>
    </row>
    <row r="46" spans="2:19" ht="16.5" customHeight="1" thickBot="1">
      <c r="B46" s="38"/>
      <c r="C46" s="46"/>
      <c r="D46" s="42"/>
      <c r="E46" s="42"/>
      <c r="F46" s="42"/>
      <c r="G46" s="42"/>
      <c r="H46" s="47"/>
      <c r="I46" s="48"/>
      <c r="J46" s="42"/>
      <c r="K46" s="42"/>
      <c r="L46" s="42"/>
      <c r="M46" s="42"/>
      <c r="N46" s="42"/>
      <c r="O46" s="42"/>
      <c r="P46" s="42"/>
      <c r="Q46" s="42"/>
      <c r="R46" s="43"/>
      <c r="S46" s="39"/>
    </row>
    <row r="47" spans="2:19" ht="13.5" thickTop="1">
      <c r="B47" s="38"/>
      <c r="S47" s="39"/>
    </row>
    <row r="48" spans="2:19">
      <c r="B48" s="38"/>
      <c r="C48" s="97"/>
      <c r="D48" s="98"/>
      <c r="E48" s="98"/>
      <c r="F48" s="98"/>
      <c r="S48" s="39"/>
    </row>
    <row r="49" spans="2:19">
      <c r="B49" s="38"/>
      <c r="C49" s="4" t="s">
        <v>223</v>
      </c>
      <c r="D49" s="98"/>
      <c r="E49" s="98"/>
      <c r="F49" s="98"/>
      <c r="S49" s="39"/>
    </row>
    <row r="50" spans="2:19">
      <c r="B50" s="38"/>
      <c r="C50" s="108"/>
      <c r="D50" s="98"/>
      <c r="E50" s="98"/>
      <c r="F50" s="98"/>
      <c r="S50" s="39"/>
    </row>
    <row r="51" spans="2:19">
      <c r="B51" s="38"/>
      <c r="C51" s="4" t="s">
        <v>47</v>
      </c>
      <c r="S51" s="39"/>
    </row>
    <row r="52" spans="2:19">
      <c r="B52" s="38"/>
      <c r="C52" s="108"/>
      <c r="S52" s="39"/>
    </row>
    <row r="53" spans="2:19" ht="13.5" thickBot="1">
      <c r="B53" s="40"/>
      <c r="C53" s="41"/>
      <c r="D53" s="42"/>
      <c r="E53" s="42"/>
      <c r="F53" s="42"/>
      <c r="G53" s="42"/>
      <c r="H53" s="42"/>
      <c r="I53" s="42"/>
      <c r="J53" s="42"/>
      <c r="K53" s="42"/>
      <c r="L53" s="42"/>
      <c r="M53" s="42"/>
      <c r="N53" s="42"/>
      <c r="O53" s="42"/>
      <c r="P53" s="42"/>
      <c r="Q53" s="42"/>
      <c r="R53" s="42"/>
      <c r="S53" s="43"/>
    </row>
    <row r="54" spans="2:19" ht="13.5" thickTop="1"/>
  </sheetData>
  <sheetProtection algorithmName="SHA-512" hashValue="lPBtgvwtDj2bIOsDcfOkrX3pQxK3/YKv9YBWDKBDnxTLGPHNs7lLIVFLAGpVQ/BVU1L3z52pA9ovefKd2tYfhQ==" saltValue="zR8ITA5/GPs9dLLdC253FA==" spinCount="100000" sheet="1" selectLockedCells="1"/>
  <protectedRanges>
    <protectedRange sqref="F19:R19" name="Range1"/>
  </protectedRanges>
  <mergeCells count="24">
    <mergeCell ref="C11:R11"/>
    <mergeCell ref="C20:R20"/>
    <mergeCell ref="C13:E13"/>
    <mergeCell ref="F13:R13"/>
    <mergeCell ref="C15:E15"/>
    <mergeCell ref="F15:R15"/>
    <mergeCell ref="C17:E17"/>
    <mergeCell ref="F17:R17"/>
    <mergeCell ref="C19:E19"/>
    <mergeCell ref="C18:E18"/>
    <mergeCell ref="G19:K19"/>
    <mergeCell ref="M19:R19"/>
    <mergeCell ref="C25:R26"/>
    <mergeCell ref="H31:J31"/>
    <mergeCell ref="F38:H38"/>
    <mergeCell ref="C38:E38"/>
    <mergeCell ref="C35:R35"/>
    <mergeCell ref="C28:F28"/>
    <mergeCell ref="C29:F29"/>
    <mergeCell ref="C30:F30"/>
    <mergeCell ref="C31:F31"/>
    <mergeCell ref="H28:J28"/>
    <mergeCell ref="H29:J29"/>
    <mergeCell ref="H30:J30"/>
  </mergeCells>
  <phoneticPr fontId="0" type="noConversion"/>
  <conditionalFormatting sqref="I46 F38 N38:P39 O40:P44 N40:N45">
    <cfRule type="cellIs" dxfId="31" priority="3" stopIfTrue="1" operator="equal">
      <formula>"Complet"</formula>
    </cfRule>
    <cfRule type="cellIs" dxfId="30" priority="4" stopIfTrue="1" operator="equal">
      <formula>"Incomplet"</formula>
    </cfRule>
  </conditionalFormatting>
  <conditionalFormatting sqref="O45:P45">
    <cfRule type="cellIs" dxfId="29" priority="1" stopIfTrue="1" operator="equal">
      <formula>"Complete"</formula>
    </cfRule>
    <cfRule type="cellIs" dxfId="28" priority="2" stopIfTrue="1" operator="equal">
      <formula>"Incomplete"</formula>
    </cfRule>
  </conditionalFormatting>
  <dataValidations count="1">
    <dataValidation type="list" allowBlank="1" showInputMessage="1" showErrorMessage="1" sqref="F17:R17" xr:uid="{2BF8CE35-71C1-CE4E-8326-31FE372448FD}">
      <formula1>"Chef de projet, Partenaire"</formula1>
    </dataValidation>
  </dataValidations>
  <pageMargins left="0.75" right="0.75" top="1" bottom="1" header="0.5" footer="0.5"/>
  <pageSetup paperSize="9" fitToHeight="6"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C988DB6-2103-4FDE-B2D3-CBE04D255973}">
          <x14:formula1>
            <xm:f>Lists!$G$1:$G$3</xm:f>
          </x14:formula1>
          <xm:sqref>C29:F31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6"/>
  <sheetViews>
    <sheetView tabSelected="1" workbookViewId="0"/>
  </sheetViews>
  <sheetFormatPr defaultColWidth="9.140625" defaultRowHeight="12.75"/>
  <cols>
    <col min="1" max="2" width="3.42578125" style="3" customWidth="1"/>
    <col min="3" max="3" width="5.42578125" style="4" customWidth="1"/>
    <col min="4" max="4" width="15.42578125" style="3" customWidth="1"/>
    <col min="5" max="5" width="8" style="3" customWidth="1"/>
    <col min="6" max="6" width="9.42578125" style="3" customWidth="1"/>
    <col min="7" max="7" width="1.5703125" style="3" customWidth="1"/>
    <col min="8" max="8" width="21.42578125" style="3" customWidth="1"/>
    <col min="9" max="9" width="4.85546875" style="3" customWidth="1"/>
    <col min="10" max="10" width="11.42578125" style="3" customWidth="1"/>
    <col min="11" max="12" width="9.140625" style="3"/>
    <col min="13" max="13" width="6.85546875" style="3" customWidth="1"/>
    <col min="14" max="14" width="13.42578125" style="3" customWidth="1"/>
    <col min="15" max="15" width="9.140625" style="3"/>
    <col min="16" max="17" width="3.42578125" style="3" customWidth="1"/>
    <col min="18" max="16384" width="9.140625" style="3"/>
  </cols>
  <sheetData>
    <row r="1" spans="1:16" ht="15.75" customHeight="1" thickBot="1">
      <c r="C1" s="29" t="str">
        <f>'Statut du formulaire'!C1</f>
        <v>Cahier d'exercices financiers des projets d'IA de NGen v2.0</v>
      </c>
    </row>
    <row r="2" spans="1:16" s="2" customFormat="1" ht="30" customHeight="1" thickTop="1">
      <c r="A2" s="10"/>
      <c r="B2" s="49"/>
      <c r="C2" s="50" t="s">
        <v>48</v>
      </c>
      <c r="D2" s="51"/>
      <c r="E2" s="51"/>
      <c r="F2" s="51"/>
      <c r="G2" s="51"/>
      <c r="H2" s="51"/>
      <c r="I2" s="51"/>
      <c r="J2" s="51"/>
      <c r="K2" s="51"/>
      <c r="L2" s="51"/>
      <c r="M2" s="51"/>
      <c r="N2" s="51"/>
      <c r="O2" s="51"/>
      <c r="P2" s="52"/>
    </row>
    <row r="3" spans="1:16">
      <c r="B3" s="38"/>
      <c r="P3" s="39"/>
    </row>
    <row r="4" spans="1:16">
      <c r="B4" s="38"/>
      <c r="C4" s="200" t="s">
        <v>49</v>
      </c>
      <c r="D4" s="187"/>
      <c r="E4" s="187"/>
      <c r="F4" s="187"/>
      <c r="G4" s="187"/>
      <c r="H4" s="187"/>
      <c r="I4" s="187"/>
      <c r="J4" s="187"/>
      <c r="K4" s="187"/>
      <c r="L4" s="187"/>
      <c r="M4" s="187"/>
      <c r="N4" s="187"/>
      <c r="O4" s="187"/>
      <c r="P4" s="39"/>
    </row>
    <row r="5" spans="1:16">
      <c r="B5" s="38"/>
      <c r="C5" s="137"/>
      <c r="D5" s="137"/>
      <c r="E5" s="137"/>
      <c r="F5" s="137"/>
      <c r="G5" s="137"/>
      <c r="H5" s="137"/>
      <c r="I5" s="137"/>
      <c r="J5" s="137"/>
      <c r="K5" s="137"/>
      <c r="L5" s="137"/>
      <c r="M5" s="137"/>
      <c r="N5" s="137"/>
      <c r="O5" s="137"/>
      <c r="P5" s="39"/>
    </row>
    <row r="6" spans="1:16">
      <c r="B6" s="38"/>
      <c r="C6" s="201" t="s">
        <v>50</v>
      </c>
      <c r="D6" s="201"/>
      <c r="E6" s="201"/>
      <c r="F6" s="201"/>
      <c r="G6" s="201"/>
      <c r="H6" s="201"/>
      <c r="I6" s="201"/>
      <c r="J6" s="201"/>
      <c r="K6" s="201"/>
      <c r="L6" s="201"/>
      <c r="M6" s="201"/>
      <c r="N6" s="201"/>
      <c r="O6" s="201"/>
      <c r="P6" s="39"/>
    </row>
    <row r="7" spans="1:16">
      <c r="B7" s="38"/>
      <c r="C7" s="137"/>
      <c r="D7" s="137"/>
      <c r="E7" s="137"/>
      <c r="F7" s="137"/>
      <c r="G7" s="137"/>
      <c r="H7" s="137"/>
      <c r="I7" s="137"/>
      <c r="J7" s="137"/>
      <c r="K7" s="137"/>
      <c r="L7" s="137"/>
      <c r="M7" s="137"/>
      <c r="N7" s="137"/>
      <c r="O7" s="137"/>
      <c r="P7" s="39"/>
    </row>
    <row r="8" spans="1:16" ht="15.75">
      <c r="B8" s="55"/>
      <c r="C8" s="7" t="s">
        <v>51</v>
      </c>
      <c r="D8" s="8"/>
      <c r="E8" s="8"/>
      <c r="F8" s="8"/>
      <c r="G8" s="8"/>
      <c r="H8" s="8"/>
      <c r="I8" s="8"/>
      <c r="J8" s="8"/>
      <c r="K8" s="8"/>
      <c r="L8" s="8"/>
      <c r="M8" s="8"/>
      <c r="N8" s="8"/>
      <c r="O8" s="8"/>
      <c r="P8" s="56"/>
    </row>
    <row r="9" spans="1:16" ht="13.5" thickBot="1">
      <c r="B9" s="38"/>
      <c r="C9" s="137"/>
      <c r="D9" s="137"/>
      <c r="E9" s="137"/>
      <c r="F9" s="137"/>
      <c r="G9" s="137"/>
      <c r="H9" s="137"/>
      <c r="I9" s="137"/>
      <c r="J9" s="137"/>
      <c r="K9" s="137"/>
      <c r="L9" s="137"/>
      <c r="M9" s="137"/>
      <c r="N9" s="137"/>
      <c r="O9" s="137"/>
      <c r="P9" s="39"/>
    </row>
    <row r="10" spans="1:16" ht="13.5" thickBot="1">
      <c r="B10" s="38"/>
      <c r="C10" s="137" t="s">
        <v>52</v>
      </c>
      <c r="D10" s="137"/>
      <c r="E10" s="137"/>
      <c r="F10" s="57"/>
      <c r="G10" s="137"/>
      <c r="H10" s="137" t="s">
        <v>53</v>
      </c>
      <c r="I10" s="137"/>
      <c r="J10" s="137"/>
      <c r="K10" s="137"/>
      <c r="L10" s="137"/>
      <c r="M10" s="137"/>
      <c r="N10" s="137"/>
      <c r="O10" s="137"/>
      <c r="P10" s="39"/>
    </row>
    <row r="11" spans="1:16" ht="8.1" customHeight="1" thickBot="1">
      <c r="B11" s="38"/>
      <c r="C11" s="137"/>
      <c r="D11" s="137"/>
      <c r="E11" s="137"/>
      <c r="F11" s="137"/>
      <c r="G11" s="137"/>
      <c r="H11" s="137"/>
      <c r="I11" s="137"/>
      <c r="J11" s="137"/>
      <c r="K11" s="137"/>
      <c r="L11" s="137"/>
      <c r="M11" s="137"/>
      <c r="N11" s="137"/>
      <c r="O11" s="137"/>
      <c r="P11" s="39"/>
    </row>
    <row r="12" spans="1:16" ht="15.75" thickBot="1">
      <c r="B12" s="38"/>
      <c r="C12" s="137" t="s">
        <v>54</v>
      </c>
      <c r="D12" s="137"/>
      <c r="E12" s="137"/>
      <c r="F12" s="137"/>
      <c r="G12" s="137"/>
      <c r="H12" s="58"/>
      <c r="I12" s="28" t="s">
        <v>55</v>
      </c>
      <c r="J12" s="137" t="s">
        <v>56</v>
      </c>
      <c r="K12" s="137"/>
      <c r="L12" s="137"/>
      <c r="M12" s="137"/>
      <c r="N12" s="137"/>
      <c r="O12" s="137"/>
      <c r="P12" s="39"/>
    </row>
    <row r="13" spans="1:16">
      <c r="B13" s="38"/>
      <c r="C13" s="137"/>
      <c r="D13" s="137"/>
      <c r="E13" s="137"/>
      <c r="F13" s="137"/>
      <c r="G13" s="137"/>
      <c r="H13" s="137"/>
      <c r="I13" s="137"/>
      <c r="J13" s="137"/>
      <c r="K13" s="137"/>
      <c r="L13" s="137"/>
      <c r="M13" s="137"/>
      <c r="N13" s="137"/>
      <c r="O13" s="137"/>
      <c r="P13" s="39"/>
    </row>
    <row r="14" spans="1:16" ht="15.75">
      <c r="B14" s="55"/>
      <c r="C14" s="7" t="s">
        <v>57</v>
      </c>
      <c r="D14" s="8"/>
      <c r="E14" s="8"/>
      <c r="F14" s="8"/>
      <c r="G14" s="8"/>
      <c r="H14" s="8"/>
      <c r="I14" s="8"/>
      <c r="J14" s="8"/>
      <c r="K14" s="8"/>
      <c r="L14" s="8"/>
      <c r="M14" s="8"/>
      <c r="N14" s="8"/>
      <c r="O14" s="8"/>
      <c r="P14" s="56"/>
    </row>
    <row r="15" spans="1:16">
      <c r="B15" s="38"/>
      <c r="P15" s="39"/>
    </row>
    <row r="16" spans="1:16" ht="42" customHeight="1">
      <c r="B16" s="38"/>
      <c r="C16" s="201" t="s">
        <v>58</v>
      </c>
      <c r="D16" s="201"/>
      <c r="E16" s="201"/>
      <c r="F16" s="201"/>
      <c r="G16" s="201"/>
      <c r="H16" s="201"/>
      <c r="I16" s="201"/>
      <c r="J16" s="201"/>
      <c r="K16" s="201"/>
      <c r="L16" s="201"/>
      <c r="M16" s="201"/>
      <c r="N16" s="201"/>
      <c r="O16" s="201"/>
      <c r="P16" s="39"/>
    </row>
    <row r="17" spans="2:16" ht="6" customHeight="1">
      <c r="B17" s="38"/>
      <c r="C17" s="154"/>
      <c r="D17" s="154"/>
      <c r="E17" s="154"/>
      <c r="F17" s="154"/>
      <c r="G17" s="154"/>
      <c r="H17" s="154"/>
      <c r="I17" s="154"/>
      <c r="J17" s="154"/>
      <c r="K17" s="154"/>
      <c r="L17" s="154"/>
      <c r="M17" s="154"/>
      <c r="N17" s="154"/>
      <c r="O17" s="154"/>
      <c r="P17" s="39"/>
    </row>
    <row r="18" spans="2:16" ht="75.75" customHeight="1">
      <c r="B18" s="38"/>
      <c r="C18" s="321" t="s">
        <v>225</v>
      </c>
      <c r="D18" s="322"/>
      <c r="E18" s="201" t="s">
        <v>224</v>
      </c>
      <c r="F18" s="201"/>
      <c r="G18" s="201"/>
      <c r="H18" s="201"/>
      <c r="P18" s="39"/>
    </row>
    <row r="19" spans="2:16" ht="12" customHeight="1">
      <c r="B19" s="38"/>
      <c r="P19" s="39"/>
    </row>
    <row r="20" spans="2:16" ht="15.75">
      <c r="B20" s="55"/>
      <c r="C20" s="7" t="s">
        <v>59</v>
      </c>
      <c r="D20" s="8"/>
      <c r="E20" s="8"/>
      <c r="F20" s="8"/>
      <c r="G20" s="8"/>
      <c r="H20" s="8"/>
      <c r="I20" s="8"/>
      <c r="J20" s="8"/>
      <c r="K20" s="8"/>
      <c r="L20" s="8"/>
      <c r="M20" s="8"/>
      <c r="N20" s="8"/>
      <c r="O20" s="8"/>
      <c r="P20" s="56"/>
    </row>
    <row r="21" spans="2:16">
      <c r="B21" s="38"/>
      <c r="P21" s="39"/>
    </row>
    <row r="22" spans="2:16">
      <c r="B22" s="38"/>
      <c r="C22" s="97" t="s">
        <v>60</v>
      </c>
      <c r="D22" s="98"/>
      <c r="E22" s="98"/>
      <c r="F22" s="98"/>
      <c r="G22" s="98"/>
      <c r="H22" s="98"/>
      <c r="I22" s="98"/>
      <c r="J22" s="98"/>
      <c r="K22" s="98"/>
      <c r="L22" s="98"/>
      <c r="P22" s="39"/>
    </row>
    <row r="23" spans="2:16" ht="9" customHeight="1">
      <c r="B23" s="38"/>
      <c r="P23" s="39"/>
    </row>
    <row r="24" spans="2:16" ht="12.75" customHeight="1">
      <c r="B24" s="38"/>
      <c r="C24" s="197" t="s">
        <v>61</v>
      </c>
      <c r="D24" s="197"/>
      <c r="O24" s="126" t="s">
        <v>62</v>
      </c>
      <c r="P24" s="39"/>
    </row>
    <row r="25" spans="2:16" ht="90.75" customHeight="1">
      <c r="B25" s="38"/>
      <c r="C25" s="196" t="s">
        <v>63</v>
      </c>
      <c r="D25" s="196"/>
      <c r="E25" s="196"/>
      <c r="F25" s="196"/>
      <c r="G25" s="196"/>
      <c r="H25" s="196"/>
      <c r="I25" s="196"/>
      <c r="J25" s="196"/>
      <c r="K25" s="196"/>
      <c r="L25" s="196"/>
      <c r="M25" s="196"/>
      <c r="N25" s="196"/>
      <c r="O25" s="196"/>
      <c r="P25" s="39"/>
    </row>
    <row r="26" spans="2:16" ht="3.95" customHeight="1">
      <c r="B26" s="38"/>
      <c r="P26" s="39"/>
    </row>
    <row r="27" spans="2:16" ht="12.75" customHeight="1">
      <c r="B27" s="38"/>
      <c r="C27" s="197" t="s">
        <v>64</v>
      </c>
      <c r="D27" s="197"/>
      <c r="E27" s="197"/>
      <c r="F27" s="197"/>
      <c r="G27" s="197"/>
      <c r="H27" s="197"/>
      <c r="I27" s="197"/>
      <c r="O27" s="126" t="s">
        <v>65</v>
      </c>
      <c r="P27" s="39"/>
    </row>
    <row r="28" spans="2:16" ht="63" customHeight="1">
      <c r="B28" s="38"/>
      <c r="C28" s="196" t="s">
        <v>66</v>
      </c>
      <c r="D28" s="196"/>
      <c r="E28" s="196"/>
      <c r="F28" s="196"/>
      <c r="G28" s="196"/>
      <c r="H28" s="196"/>
      <c r="I28" s="196"/>
      <c r="J28" s="196"/>
      <c r="K28" s="196"/>
      <c r="L28" s="196"/>
      <c r="M28" s="196"/>
      <c r="N28" s="196"/>
      <c r="O28" s="196"/>
      <c r="P28" s="39"/>
    </row>
    <row r="29" spans="2:16" ht="3.95" customHeight="1">
      <c r="B29" s="38"/>
      <c r="P29" s="39"/>
    </row>
    <row r="30" spans="2:16" ht="12.75" customHeight="1">
      <c r="B30" s="38"/>
      <c r="C30" s="95" t="s">
        <v>67</v>
      </c>
      <c r="D30" s="95"/>
      <c r="E30"/>
      <c r="O30" s="126" t="s">
        <v>68</v>
      </c>
      <c r="P30" s="39"/>
    </row>
    <row r="31" spans="2:16" ht="77.45" customHeight="1">
      <c r="B31" s="38"/>
      <c r="C31" s="196" t="s">
        <v>69</v>
      </c>
      <c r="D31" s="196"/>
      <c r="E31" s="196"/>
      <c r="F31" s="196"/>
      <c r="G31" s="196"/>
      <c r="H31" s="196"/>
      <c r="I31" s="196"/>
      <c r="J31" s="196"/>
      <c r="K31" s="196"/>
      <c r="L31" s="196"/>
      <c r="M31" s="196"/>
      <c r="N31" s="196"/>
      <c r="O31" s="196"/>
      <c r="P31" s="39"/>
    </row>
    <row r="32" spans="2:16" ht="3.95" customHeight="1">
      <c r="B32" s="38"/>
      <c r="C32" s="149"/>
      <c r="D32" s="149"/>
      <c r="E32" s="149"/>
      <c r="F32" s="149"/>
      <c r="G32" s="149"/>
      <c r="H32" s="149"/>
      <c r="I32" s="149"/>
      <c r="J32" s="149"/>
      <c r="K32" s="149"/>
      <c r="L32" s="149"/>
      <c r="M32" s="149"/>
      <c r="N32" s="149"/>
      <c r="O32" s="149"/>
      <c r="P32" s="39"/>
    </row>
    <row r="33" spans="2:16" ht="12.75" customHeight="1">
      <c r="B33" s="38"/>
      <c r="C33" s="197" t="s">
        <v>70</v>
      </c>
      <c r="D33" s="197"/>
      <c r="E33" s="197"/>
      <c r="F33" s="149"/>
      <c r="G33" s="149"/>
      <c r="H33" s="149"/>
      <c r="I33" s="149"/>
      <c r="J33" s="149"/>
      <c r="K33" s="149"/>
      <c r="L33" s="149"/>
      <c r="M33" s="149"/>
      <c r="N33" s="149"/>
      <c r="O33" s="126" t="s">
        <v>71</v>
      </c>
      <c r="P33" s="39"/>
    </row>
    <row r="34" spans="2:16" ht="31.5" customHeight="1">
      <c r="B34" s="38"/>
      <c r="C34" s="196" t="s">
        <v>72</v>
      </c>
      <c r="D34" s="196"/>
      <c r="E34" s="196"/>
      <c r="F34" s="196"/>
      <c r="G34" s="196"/>
      <c r="H34" s="196"/>
      <c r="I34" s="196"/>
      <c r="J34" s="196"/>
      <c r="K34" s="196"/>
      <c r="L34" s="196"/>
      <c r="M34" s="196"/>
      <c r="N34" s="196"/>
      <c r="O34" s="196"/>
      <c r="P34" s="39"/>
    </row>
    <row r="35" spans="2:16" ht="3.95" customHeight="1">
      <c r="B35" s="38"/>
      <c r="P35" s="39"/>
    </row>
    <row r="36" spans="2:16" ht="12.75" customHeight="1">
      <c r="B36" s="38"/>
      <c r="C36" s="197" t="s">
        <v>73</v>
      </c>
      <c r="D36" s="197"/>
      <c r="E36" s="197"/>
      <c r="O36" s="126" t="s">
        <v>74</v>
      </c>
      <c r="P36" s="39"/>
    </row>
    <row r="37" spans="2:16" ht="41.1" customHeight="1">
      <c r="B37" s="38"/>
      <c r="C37" s="196" t="s">
        <v>75</v>
      </c>
      <c r="D37" s="196"/>
      <c r="E37" s="196"/>
      <c r="F37" s="196"/>
      <c r="G37" s="196"/>
      <c r="H37" s="196"/>
      <c r="I37" s="196"/>
      <c r="J37" s="196"/>
      <c r="K37" s="196"/>
      <c r="L37" s="196"/>
      <c r="M37" s="196"/>
      <c r="N37" s="196"/>
      <c r="O37" s="196"/>
      <c r="P37" s="39"/>
    </row>
    <row r="38" spans="2:16" ht="3.95" customHeight="1">
      <c r="B38" s="38"/>
      <c r="C38" s="3"/>
      <c r="P38" s="39"/>
    </row>
    <row r="39" spans="2:16" ht="12.75" customHeight="1">
      <c r="B39" s="38"/>
      <c r="C39" s="197" t="s">
        <v>76</v>
      </c>
      <c r="D39" s="197"/>
      <c r="E39" s="197"/>
      <c r="O39" s="126" t="s">
        <v>77</v>
      </c>
      <c r="P39" s="39"/>
    </row>
    <row r="40" spans="2:16" ht="51.95" customHeight="1">
      <c r="B40" s="38"/>
      <c r="C40" s="196" t="s">
        <v>78</v>
      </c>
      <c r="D40" s="196"/>
      <c r="E40" s="196"/>
      <c r="F40" s="196"/>
      <c r="G40" s="196"/>
      <c r="H40" s="196"/>
      <c r="I40" s="196"/>
      <c r="J40" s="196"/>
      <c r="K40" s="196"/>
      <c r="L40" s="196"/>
      <c r="M40" s="196"/>
      <c r="N40" s="196"/>
      <c r="O40" s="196"/>
      <c r="P40" s="39"/>
    </row>
    <row r="41" spans="2:16" ht="12" customHeight="1">
      <c r="B41" s="38"/>
      <c r="C41" s="198" t="s">
        <v>79</v>
      </c>
      <c r="D41" s="198"/>
      <c r="E41" s="198"/>
      <c r="F41" s="198"/>
      <c r="G41" s="198"/>
      <c r="H41" s="198"/>
      <c r="I41" s="198"/>
      <c r="J41" s="198"/>
      <c r="K41" s="198"/>
      <c r="L41" s="198"/>
      <c r="M41" s="198"/>
      <c r="N41" s="198"/>
      <c r="O41" s="198"/>
      <c r="P41" s="39"/>
    </row>
    <row r="42" spans="2:16" ht="9.9499999999999993" customHeight="1">
      <c r="B42" s="38"/>
      <c r="C42" s="149"/>
      <c r="D42" s="149"/>
      <c r="E42" s="149"/>
      <c r="F42" s="149"/>
      <c r="G42" s="149"/>
      <c r="H42" s="149"/>
      <c r="I42" s="149"/>
      <c r="J42" s="149"/>
      <c r="K42" s="149"/>
      <c r="L42" s="149"/>
      <c r="M42" s="149"/>
      <c r="N42" s="149"/>
      <c r="O42" s="149"/>
      <c r="P42" s="39"/>
    </row>
    <row r="43" spans="2:16" ht="12.75" customHeight="1">
      <c r="B43" s="38"/>
      <c r="C43" s="197" t="s">
        <v>80</v>
      </c>
      <c r="D43" s="197"/>
      <c r="E43" s="197"/>
      <c r="O43" s="126" t="s">
        <v>81</v>
      </c>
      <c r="P43" s="39"/>
    </row>
    <row r="44" spans="2:16" ht="40.5" customHeight="1">
      <c r="B44" s="38"/>
      <c r="C44" s="196" t="s">
        <v>82</v>
      </c>
      <c r="D44" s="196"/>
      <c r="E44" s="196"/>
      <c r="F44" s="196"/>
      <c r="G44" s="196"/>
      <c r="H44" s="196"/>
      <c r="I44" s="196"/>
      <c r="J44" s="196"/>
      <c r="K44" s="196"/>
      <c r="L44" s="196"/>
      <c r="M44" s="196"/>
      <c r="N44" s="196"/>
      <c r="O44" s="196"/>
      <c r="P44" s="39"/>
    </row>
    <row r="45" spans="2:16" ht="3.95" customHeight="1">
      <c r="B45" s="38"/>
      <c r="C45" s="149"/>
      <c r="D45" s="149"/>
      <c r="E45" s="149"/>
      <c r="F45" s="149"/>
      <c r="G45" s="149"/>
      <c r="H45" s="149"/>
      <c r="I45" s="149"/>
      <c r="J45" s="149"/>
      <c r="K45" s="149"/>
      <c r="L45" s="149"/>
      <c r="M45" s="149"/>
      <c r="N45" s="149"/>
      <c r="O45" s="149"/>
      <c r="P45" s="39"/>
    </row>
    <row r="46" spans="2:16" ht="12.75" customHeight="1">
      <c r="B46" s="38"/>
      <c r="C46" s="162" t="s">
        <v>83</v>
      </c>
      <c r="E46" s="95"/>
      <c r="O46" s="126" t="s">
        <v>81</v>
      </c>
      <c r="P46" s="39"/>
    </row>
    <row r="47" spans="2:16" ht="27.6" customHeight="1">
      <c r="B47" s="38"/>
      <c r="C47" s="196" t="s">
        <v>84</v>
      </c>
      <c r="D47" s="196"/>
      <c r="E47" s="196"/>
      <c r="F47" s="196"/>
      <c r="G47" s="196"/>
      <c r="H47" s="196"/>
      <c r="I47" s="196"/>
      <c r="J47" s="196"/>
      <c r="K47" s="196"/>
      <c r="L47" s="196"/>
      <c r="M47" s="196"/>
      <c r="N47" s="196"/>
      <c r="O47" s="196"/>
      <c r="P47" s="39"/>
    </row>
    <row r="48" spans="2:16" ht="3.95" customHeight="1">
      <c r="B48" s="38"/>
      <c r="C48" s="149"/>
      <c r="D48" s="149"/>
      <c r="E48" s="149"/>
      <c r="F48" s="149"/>
      <c r="G48" s="149"/>
      <c r="H48" s="149"/>
      <c r="I48" s="149"/>
      <c r="J48" s="149"/>
      <c r="K48" s="149"/>
      <c r="L48" s="149"/>
      <c r="M48" s="149"/>
      <c r="N48" s="149"/>
      <c r="O48" s="149"/>
      <c r="P48" s="39"/>
    </row>
    <row r="49" spans="2:16" ht="12.75" customHeight="1">
      <c r="B49" s="38"/>
      <c r="C49" s="162" t="s">
        <v>85</v>
      </c>
      <c r="E49" s="95"/>
      <c r="F49" s="95"/>
      <c r="O49" s="126" t="s">
        <v>81</v>
      </c>
      <c r="P49" s="39"/>
    </row>
    <row r="50" spans="2:16" ht="42" customHeight="1">
      <c r="B50" s="38"/>
      <c r="C50" s="196" t="s">
        <v>86</v>
      </c>
      <c r="D50" s="196"/>
      <c r="E50" s="196"/>
      <c r="F50" s="196"/>
      <c r="G50" s="196"/>
      <c r="H50" s="196"/>
      <c r="I50" s="196"/>
      <c r="J50" s="196"/>
      <c r="K50" s="196"/>
      <c r="L50" s="196"/>
      <c r="M50" s="196"/>
      <c r="N50" s="196"/>
      <c r="O50" s="196"/>
      <c r="P50" s="39"/>
    </row>
    <row r="51" spans="2:16" ht="3.95" customHeight="1">
      <c r="B51" s="38"/>
      <c r="C51" s="149"/>
      <c r="D51" s="149"/>
      <c r="E51" s="149"/>
      <c r="F51" s="149"/>
      <c r="G51" s="149"/>
      <c r="H51" s="149"/>
      <c r="I51" s="149"/>
      <c r="J51" s="149"/>
      <c r="K51" s="149"/>
      <c r="L51" s="149"/>
      <c r="M51" s="149"/>
      <c r="N51" s="149"/>
      <c r="O51" s="149"/>
      <c r="P51" s="39"/>
    </row>
    <row r="52" spans="2:16" ht="12.75" customHeight="1">
      <c r="B52" s="38"/>
      <c r="C52" s="162" t="s">
        <v>87</v>
      </c>
      <c r="E52" s="95"/>
      <c r="O52" s="126" t="s">
        <v>81</v>
      </c>
      <c r="P52" s="39"/>
    </row>
    <row r="53" spans="2:16" ht="28.5" customHeight="1">
      <c r="B53" s="38"/>
      <c r="C53" s="196" t="s">
        <v>88</v>
      </c>
      <c r="D53" s="196"/>
      <c r="E53" s="196"/>
      <c r="F53" s="196"/>
      <c r="G53" s="196"/>
      <c r="H53" s="196"/>
      <c r="I53" s="196"/>
      <c r="J53" s="196"/>
      <c r="K53" s="196"/>
      <c r="L53" s="196"/>
      <c r="M53" s="196"/>
      <c r="N53" s="196"/>
      <c r="O53" s="196"/>
      <c r="P53" s="39"/>
    </row>
    <row r="54" spans="2:16" ht="3.95" customHeight="1">
      <c r="B54" s="38"/>
      <c r="P54" s="39"/>
    </row>
    <row r="55" spans="2:16" ht="12.75" customHeight="1">
      <c r="B55" s="38"/>
      <c r="C55" s="162" t="s">
        <v>89</v>
      </c>
      <c r="E55" s="95"/>
      <c r="O55" s="126" t="s">
        <v>81</v>
      </c>
      <c r="P55" s="39"/>
    </row>
    <row r="56" spans="2:16" ht="18.600000000000001" customHeight="1">
      <c r="B56" s="38"/>
      <c r="C56" s="196" t="s">
        <v>90</v>
      </c>
      <c r="D56" s="196"/>
      <c r="E56" s="196"/>
      <c r="F56" s="196"/>
      <c r="G56" s="196"/>
      <c r="H56" s="196"/>
      <c r="I56" s="196"/>
      <c r="J56" s="196"/>
      <c r="K56" s="196"/>
      <c r="L56" s="196"/>
      <c r="M56" s="196"/>
      <c r="N56" s="196"/>
      <c r="O56" s="196"/>
      <c r="P56" s="39"/>
    </row>
    <row r="57" spans="2:16" ht="3.95" customHeight="1">
      <c r="B57" s="38"/>
      <c r="C57" s="149"/>
      <c r="D57" s="149"/>
      <c r="E57" s="149"/>
      <c r="F57" s="149"/>
      <c r="G57" s="149"/>
      <c r="H57" s="149"/>
      <c r="I57" s="149"/>
      <c r="J57" s="149"/>
      <c r="K57" s="149"/>
      <c r="L57" s="149"/>
      <c r="M57" s="149"/>
      <c r="N57" s="149"/>
      <c r="O57" s="149"/>
      <c r="P57" s="39"/>
    </row>
    <row r="58" spans="2:16" ht="12.75" customHeight="1">
      <c r="B58" s="38"/>
      <c r="C58" s="162" t="s">
        <v>91</v>
      </c>
      <c r="E58" s="95"/>
      <c r="F58"/>
      <c r="O58" s="126" t="s">
        <v>81</v>
      </c>
      <c r="P58" s="39"/>
    </row>
    <row r="59" spans="2:16" ht="39.950000000000003" customHeight="1">
      <c r="B59" s="38"/>
      <c r="C59" s="196" t="s">
        <v>92</v>
      </c>
      <c r="D59" s="196"/>
      <c r="E59" s="196"/>
      <c r="F59" s="196"/>
      <c r="G59" s="196"/>
      <c r="H59" s="196"/>
      <c r="I59" s="196"/>
      <c r="J59" s="196"/>
      <c r="K59" s="196"/>
      <c r="L59" s="196"/>
      <c r="M59" s="196"/>
      <c r="N59" s="196"/>
      <c r="O59" s="196"/>
      <c r="P59" s="39"/>
    </row>
    <row r="60" spans="2:16" ht="12.75" customHeight="1">
      <c r="B60" s="38"/>
      <c r="C60" s="162" t="s">
        <v>93</v>
      </c>
      <c r="E60" s="95"/>
      <c r="O60" s="126" t="s">
        <v>81</v>
      </c>
      <c r="P60" s="39"/>
    </row>
    <row r="61" spans="2:16" ht="57" customHeight="1">
      <c r="B61" s="38"/>
      <c r="C61" s="196" t="s">
        <v>94</v>
      </c>
      <c r="D61" s="196"/>
      <c r="E61" s="196"/>
      <c r="F61" s="196"/>
      <c r="G61" s="196"/>
      <c r="H61" s="196"/>
      <c r="I61" s="196"/>
      <c r="J61" s="196"/>
      <c r="K61" s="196"/>
      <c r="L61" s="196"/>
      <c r="M61" s="196"/>
      <c r="N61" s="196"/>
      <c r="O61" s="196"/>
      <c r="P61" s="39"/>
    </row>
    <row r="62" spans="2:16" ht="3.95" customHeight="1">
      <c r="B62" s="38"/>
      <c r="P62" s="39"/>
    </row>
    <row r="63" spans="2:16" ht="12.75" customHeight="1">
      <c r="B63" s="38"/>
      <c r="C63" s="197" t="s">
        <v>95</v>
      </c>
      <c r="D63" s="197"/>
      <c r="E63" s="197"/>
      <c r="O63" s="126" t="s">
        <v>96</v>
      </c>
      <c r="P63" s="39"/>
    </row>
    <row r="64" spans="2:16" ht="73.5" customHeight="1">
      <c r="B64" s="38"/>
      <c r="C64" s="196" t="s">
        <v>97</v>
      </c>
      <c r="D64" s="196"/>
      <c r="E64" s="196"/>
      <c r="F64" s="196"/>
      <c r="G64" s="196"/>
      <c r="H64" s="196"/>
      <c r="I64" s="196"/>
      <c r="J64" s="196"/>
      <c r="K64" s="196"/>
      <c r="L64" s="196"/>
      <c r="M64" s="196"/>
      <c r="N64" s="196"/>
      <c r="O64" s="196"/>
      <c r="P64" s="39"/>
    </row>
    <row r="65" spans="2:16" ht="8.1" customHeight="1">
      <c r="B65" s="38"/>
      <c r="P65" s="39"/>
    </row>
    <row r="66" spans="2:16">
      <c r="B66" s="38"/>
      <c r="P66" s="39"/>
    </row>
    <row r="67" spans="2:16" ht="15.75">
      <c r="B67" s="55"/>
      <c r="C67" s="7" t="s">
        <v>46</v>
      </c>
      <c r="D67" s="8"/>
      <c r="E67" s="8"/>
      <c r="F67" s="8"/>
      <c r="G67" s="8"/>
      <c r="H67" s="8"/>
      <c r="I67" s="8"/>
      <c r="J67" s="8"/>
      <c r="K67" s="8"/>
      <c r="L67" s="8"/>
      <c r="M67" s="8"/>
      <c r="N67" s="8"/>
      <c r="O67" s="8"/>
      <c r="P67" s="56"/>
    </row>
    <row r="68" spans="2:16">
      <c r="B68" s="38"/>
      <c r="P68" s="39"/>
    </row>
    <row r="69" spans="2:16">
      <c r="B69" s="38"/>
      <c r="C69" s="96" t="s">
        <v>98</v>
      </c>
      <c r="D69"/>
      <c r="E69"/>
      <c r="F69"/>
      <c r="G69"/>
      <c r="H69"/>
      <c r="I69"/>
      <c r="J69"/>
      <c r="O69" s="126" t="s">
        <v>99</v>
      </c>
      <c r="P69" s="39"/>
    </row>
    <row r="70" spans="2:16">
      <c r="B70" s="38"/>
      <c r="P70" s="39"/>
    </row>
    <row r="71" spans="2:16" ht="15" customHeight="1">
      <c r="B71" s="38"/>
      <c r="D71" s="196" t="s">
        <v>100</v>
      </c>
      <c r="E71" s="196"/>
      <c r="F71" s="196"/>
      <c r="G71" s="196"/>
      <c r="H71" s="196"/>
      <c r="I71" s="196"/>
      <c r="J71" s="196"/>
      <c r="K71" s="196"/>
      <c r="L71" s="196"/>
      <c r="M71" s="196"/>
      <c r="N71" s="196"/>
      <c r="O71" s="196"/>
      <c r="P71" s="39"/>
    </row>
    <row r="72" spans="2:16" ht="15" customHeight="1">
      <c r="B72" s="38"/>
      <c r="D72" s="196" t="s">
        <v>101</v>
      </c>
      <c r="E72" s="196"/>
      <c r="F72" s="196"/>
      <c r="G72" s="196"/>
      <c r="H72" s="196"/>
      <c r="I72" s="196"/>
      <c r="J72" s="196"/>
      <c r="K72" s="196"/>
      <c r="L72" s="196"/>
      <c r="M72" s="196"/>
      <c r="N72" s="196"/>
      <c r="O72" s="196"/>
      <c r="P72" s="39"/>
    </row>
    <row r="73" spans="2:16" ht="25.5" customHeight="1">
      <c r="B73" s="38"/>
      <c r="D73" s="196" t="s">
        <v>102</v>
      </c>
      <c r="E73" s="196"/>
      <c r="F73" s="196"/>
      <c r="G73" s="196"/>
      <c r="H73" s="196"/>
      <c r="I73" s="196"/>
      <c r="J73" s="196"/>
      <c r="K73" s="196"/>
      <c r="L73" s="196"/>
      <c r="M73" s="196"/>
      <c r="N73" s="196"/>
      <c r="O73" s="196"/>
      <c r="P73" s="39"/>
    </row>
    <row r="74" spans="2:16" ht="15" customHeight="1">
      <c r="B74" s="38"/>
      <c r="D74" s="199" t="s">
        <v>103</v>
      </c>
      <c r="E74" s="199"/>
      <c r="F74" s="199"/>
      <c r="G74" s="199"/>
      <c r="H74" s="199"/>
      <c r="I74" s="199"/>
      <c r="J74" s="199"/>
      <c r="K74" s="199"/>
      <c r="L74" s="199"/>
      <c r="M74" s="199"/>
      <c r="N74" s="199"/>
      <c r="O74" s="199"/>
      <c r="P74" s="39"/>
    </row>
    <row r="75" spans="2:16">
      <c r="B75" s="38"/>
      <c r="P75" s="39"/>
    </row>
    <row r="76" spans="2:16" ht="15.75">
      <c r="B76" s="55"/>
      <c r="C76" s="7" t="s">
        <v>104</v>
      </c>
      <c r="D76" s="8"/>
      <c r="E76" s="8"/>
      <c r="F76" s="8"/>
      <c r="G76" s="8"/>
      <c r="H76" s="8"/>
      <c r="I76" s="8"/>
      <c r="J76" s="8"/>
      <c r="K76" s="8"/>
      <c r="L76" s="8"/>
      <c r="M76" s="8"/>
      <c r="N76" s="8"/>
      <c r="O76" s="8"/>
      <c r="P76" s="56"/>
    </row>
    <row r="77" spans="2:16">
      <c r="B77" s="38"/>
      <c r="P77" s="39"/>
    </row>
    <row r="78" spans="2:16">
      <c r="B78" s="38"/>
      <c r="C78" s="4" t="s">
        <v>105</v>
      </c>
      <c r="P78" s="39"/>
    </row>
    <row r="79" spans="2:16" ht="6" customHeight="1">
      <c r="B79" s="38"/>
      <c r="D79" s="18"/>
      <c r="E79" s="18"/>
      <c r="F79" s="18"/>
      <c r="G79" s="18"/>
      <c r="H79" s="18"/>
      <c r="I79" s="18"/>
      <c r="J79" s="18"/>
      <c r="K79" s="18"/>
      <c r="L79" s="18"/>
      <c r="M79" s="18"/>
      <c r="N79" s="18"/>
      <c r="O79" s="18"/>
      <c r="P79" s="39"/>
    </row>
    <row r="80" spans="2:16" ht="15.75" customHeight="1">
      <c r="B80" s="38"/>
      <c r="D80" s="196" t="s">
        <v>106</v>
      </c>
      <c r="E80" s="196"/>
      <c r="F80" s="196"/>
      <c r="G80" s="196"/>
      <c r="H80" s="196"/>
      <c r="I80" s="196"/>
      <c r="J80" s="196"/>
      <c r="K80" s="196"/>
      <c r="L80" s="196"/>
      <c r="M80" s="196"/>
      <c r="N80" s="196"/>
      <c r="O80" s="196"/>
      <c r="P80" s="39"/>
    </row>
    <row r="81" spans="2:16" ht="15.75" customHeight="1">
      <c r="B81" s="38"/>
      <c r="D81" s="196" t="s">
        <v>107</v>
      </c>
      <c r="E81" s="196"/>
      <c r="F81" s="196"/>
      <c r="G81" s="196"/>
      <c r="H81" s="196"/>
      <c r="I81" s="196"/>
      <c r="J81" s="196"/>
      <c r="K81" s="196"/>
      <c r="L81" s="196"/>
      <c r="M81" s="196"/>
      <c r="N81" s="196"/>
      <c r="O81" s="196"/>
      <c r="P81" s="39"/>
    </row>
    <row r="82" spans="2:16" ht="15.75" customHeight="1">
      <c r="B82" s="38"/>
      <c r="D82" s="196" t="s">
        <v>108</v>
      </c>
      <c r="E82" s="196"/>
      <c r="F82" s="196"/>
      <c r="G82" s="196"/>
      <c r="H82" s="196"/>
      <c r="I82" s="196"/>
      <c r="J82" s="196"/>
      <c r="K82" s="196"/>
      <c r="L82" s="196"/>
      <c r="M82" s="196"/>
      <c r="N82" s="196"/>
      <c r="O82" s="196"/>
      <c r="P82" s="39"/>
    </row>
    <row r="83" spans="2:16" ht="15.75" customHeight="1">
      <c r="B83" s="38"/>
      <c r="D83" s="196" t="s">
        <v>109</v>
      </c>
      <c r="E83" s="196"/>
      <c r="F83" s="196"/>
      <c r="G83" s="196"/>
      <c r="H83" s="196"/>
      <c r="I83" s="196"/>
      <c r="J83" s="196"/>
      <c r="K83" s="196"/>
      <c r="L83" s="196"/>
      <c r="M83" s="196"/>
      <c r="N83" s="196"/>
      <c r="O83" s="196"/>
      <c r="P83" s="39"/>
    </row>
    <row r="84" spans="2:16" ht="15.75" customHeight="1">
      <c r="B84" s="38"/>
      <c r="D84" s="196" t="s">
        <v>110</v>
      </c>
      <c r="E84" s="196"/>
      <c r="F84" s="196"/>
      <c r="G84" s="196"/>
      <c r="H84" s="196"/>
      <c r="I84" s="196"/>
      <c r="J84" s="196"/>
      <c r="K84" s="196"/>
      <c r="L84" s="196"/>
      <c r="M84" s="196"/>
      <c r="N84" s="196"/>
      <c r="O84" s="196"/>
      <c r="P84" s="39"/>
    </row>
    <row r="85" spans="2:16" ht="24.75" customHeight="1">
      <c r="B85" s="38"/>
      <c r="D85" s="196" t="s">
        <v>111</v>
      </c>
      <c r="E85" s="196"/>
      <c r="F85" s="196"/>
      <c r="G85" s="196"/>
      <c r="H85" s="196"/>
      <c r="I85" s="196"/>
      <c r="J85" s="196"/>
      <c r="K85" s="196"/>
      <c r="L85" s="196"/>
      <c r="M85" s="196"/>
      <c r="N85" s="196"/>
      <c r="O85" s="196"/>
      <c r="P85" s="39"/>
    </row>
    <row r="86" spans="2:16" ht="15" customHeight="1">
      <c r="B86" s="38"/>
      <c r="D86" s="196" t="s">
        <v>112</v>
      </c>
      <c r="E86" s="196"/>
      <c r="F86" s="196"/>
      <c r="G86" s="196"/>
      <c r="H86" s="196"/>
      <c r="I86" s="196"/>
      <c r="J86" s="196"/>
      <c r="K86" s="196"/>
      <c r="L86" s="196"/>
      <c r="M86" s="196"/>
      <c r="N86" s="196"/>
      <c r="O86" s="196"/>
      <c r="P86" s="39"/>
    </row>
    <row r="87" spans="2:16" ht="15" customHeight="1">
      <c r="B87" s="38"/>
      <c r="D87" s="196" t="s">
        <v>113</v>
      </c>
      <c r="E87" s="196"/>
      <c r="F87" s="196"/>
      <c r="G87" s="196"/>
      <c r="H87" s="196"/>
      <c r="I87" s="196"/>
      <c r="J87" s="196"/>
      <c r="K87" s="196"/>
      <c r="L87" s="196"/>
      <c r="M87" s="196"/>
      <c r="N87" s="196"/>
      <c r="O87" s="196"/>
      <c r="P87" s="39"/>
    </row>
    <row r="88" spans="2:16" ht="15" customHeight="1">
      <c r="B88" s="38"/>
      <c r="D88" s="196" t="s">
        <v>114</v>
      </c>
      <c r="E88" s="196"/>
      <c r="F88" s="196"/>
      <c r="G88" s="196"/>
      <c r="H88" s="196"/>
      <c r="I88" s="196"/>
      <c r="J88" s="196"/>
      <c r="K88" s="196"/>
      <c r="L88" s="196"/>
      <c r="M88" s="196"/>
      <c r="N88" s="196"/>
      <c r="O88" s="196"/>
      <c r="P88" s="39"/>
    </row>
    <row r="89" spans="2:16" ht="15" customHeight="1">
      <c r="B89" s="38"/>
      <c r="D89" s="196" t="s">
        <v>115</v>
      </c>
      <c r="E89" s="196"/>
      <c r="F89" s="196"/>
      <c r="G89" s="196"/>
      <c r="H89" s="196"/>
      <c r="I89" s="196"/>
      <c r="J89" s="196"/>
      <c r="K89" s="196"/>
      <c r="L89" s="196"/>
      <c r="M89" s="196"/>
      <c r="N89" s="196"/>
      <c r="O89" s="196"/>
      <c r="P89" s="39"/>
    </row>
    <row r="90" spans="2:16" ht="15" customHeight="1">
      <c r="B90" s="38"/>
      <c r="D90" s="196" t="s">
        <v>116</v>
      </c>
      <c r="E90" s="196"/>
      <c r="F90" s="196"/>
      <c r="G90" s="196"/>
      <c r="H90" s="196"/>
      <c r="I90" s="196"/>
      <c r="J90" s="196"/>
      <c r="K90" s="196"/>
      <c r="L90" s="196"/>
      <c r="M90" s="196"/>
      <c r="N90" s="196"/>
      <c r="O90" s="196"/>
      <c r="P90" s="39"/>
    </row>
    <row r="91" spans="2:16" ht="24" customHeight="1">
      <c r="B91" s="38"/>
      <c r="D91" s="196" t="s">
        <v>117</v>
      </c>
      <c r="E91" s="196"/>
      <c r="F91" s="196"/>
      <c r="G91" s="196"/>
      <c r="H91" s="196"/>
      <c r="I91" s="196"/>
      <c r="J91" s="196"/>
      <c r="K91" s="196"/>
      <c r="L91" s="196"/>
      <c r="M91" s="196"/>
      <c r="N91" s="196"/>
      <c r="O91" s="196"/>
      <c r="P91" s="39"/>
    </row>
    <row r="92" spans="2:16" ht="15" customHeight="1">
      <c r="B92" s="38"/>
      <c r="D92" s="196" t="s">
        <v>118</v>
      </c>
      <c r="E92" s="196"/>
      <c r="F92" s="196"/>
      <c r="G92" s="196"/>
      <c r="H92" s="196"/>
      <c r="I92" s="196"/>
      <c r="J92" s="196"/>
      <c r="K92" s="196"/>
      <c r="L92" s="196"/>
      <c r="M92" s="196"/>
      <c r="N92" s="196"/>
      <c r="O92" s="196"/>
      <c r="P92" s="39"/>
    </row>
    <row r="93" spans="2:16" ht="15" customHeight="1">
      <c r="B93" s="38"/>
      <c r="D93" s="196" t="s">
        <v>119</v>
      </c>
      <c r="E93" s="196"/>
      <c r="F93" s="196"/>
      <c r="G93" s="196"/>
      <c r="H93" s="196"/>
      <c r="I93" s="196"/>
      <c r="J93" s="196"/>
      <c r="K93" s="196"/>
      <c r="L93" s="196"/>
      <c r="M93" s="196"/>
      <c r="N93" s="196"/>
      <c r="O93" s="196"/>
      <c r="P93" s="39"/>
    </row>
    <row r="94" spans="2:16" ht="24" customHeight="1">
      <c r="B94" s="38"/>
      <c r="D94" s="196" t="s">
        <v>120</v>
      </c>
      <c r="E94" s="196"/>
      <c r="F94" s="196"/>
      <c r="G94" s="196"/>
      <c r="H94" s="196"/>
      <c r="I94" s="196"/>
      <c r="J94" s="196"/>
      <c r="K94" s="196"/>
      <c r="L94" s="196"/>
      <c r="M94" s="196"/>
      <c r="N94" s="196"/>
      <c r="O94" s="196"/>
      <c r="P94" s="39"/>
    </row>
    <row r="95" spans="2:16" ht="15" customHeight="1">
      <c r="B95" s="38"/>
      <c r="D95" s="196" t="s">
        <v>121</v>
      </c>
      <c r="E95" s="196"/>
      <c r="F95" s="196"/>
      <c r="G95" s="196"/>
      <c r="H95" s="196"/>
      <c r="I95" s="196"/>
      <c r="J95" s="196"/>
      <c r="K95" s="196"/>
      <c r="L95" s="196"/>
      <c r="M95" s="196"/>
      <c r="N95" s="196"/>
      <c r="O95" s="196"/>
      <c r="P95" s="39"/>
    </row>
    <row r="96" spans="2:16" ht="24" customHeight="1">
      <c r="B96" s="38"/>
      <c r="D96" s="196" t="s">
        <v>122</v>
      </c>
      <c r="E96" s="196"/>
      <c r="F96" s="196"/>
      <c r="G96" s="196"/>
      <c r="H96" s="196"/>
      <c r="I96" s="196"/>
      <c r="J96" s="196"/>
      <c r="K96" s="196"/>
      <c r="L96" s="196"/>
      <c r="M96" s="196"/>
      <c r="N96" s="196"/>
      <c r="O96" s="196"/>
      <c r="P96" s="39"/>
    </row>
    <row r="97" spans="2:16" ht="15" customHeight="1">
      <c r="B97" s="38"/>
      <c r="D97" s="196" t="s">
        <v>123</v>
      </c>
      <c r="E97" s="196"/>
      <c r="F97" s="196"/>
      <c r="G97" s="196"/>
      <c r="H97" s="196"/>
      <c r="I97" s="196"/>
      <c r="J97" s="196"/>
      <c r="K97" s="196"/>
      <c r="L97" s="196"/>
      <c r="M97" s="196"/>
      <c r="N97" s="196"/>
      <c r="O97" s="196"/>
      <c r="P97" s="39"/>
    </row>
    <row r="98" spans="2:16" ht="15" customHeight="1">
      <c r="B98" s="38"/>
      <c r="D98" s="196" t="s">
        <v>124</v>
      </c>
      <c r="E98" s="196"/>
      <c r="F98" s="196"/>
      <c r="G98" s="196"/>
      <c r="H98" s="196"/>
      <c r="I98" s="196"/>
      <c r="J98" s="196"/>
      <c r="K98" s="196"/>
      <c r="L98" s="196"/>
      <c r="M98" s="196"/>
      <c r="N98" s="196"/>
      <c r="O98" s="196"/>
      <c r="P98" s="39"/>
    </row>
    <row r="99" spans="2:16" ht="15" customHeight="1">
      <c r="B99" s="38"/>
      <c r="D99" s="196" t="s">
        <v>125</v>
      </c>
      <c r="E99" s="196"/>
      <c r="F99" s="196"/>
      <c r="G99" s="196"/>
      <c r="H99" s="196"/>
      <c r="I99" s="196"/>
      <c r="J99" s="196"/>
      <c r="K99" s="196"/>
      <c r="L99" s="196"/>
      <c r="M99" s="196"/>
      <c r="N99" s="196"/>
      <c r="O99" s="196"/>
      <c r="P99" s="39"/>
    </row>
    <row r="100" spans="2:16" ht="15" customHeight="1">
      <c r="B100" s="38"/>
      <c r="D100" s="196" t="s">
        <v>126</v>
      </c>
      <c r="E100" s="196"/>
      <c r="F100" s="196"/>
      <c r="G100" s="196"/>
      <c r="H100" s="196"/>
      <c r="I100" s="196"/>
      <c r="J100" s="196"/>
      <c r="K100" s="196"/>
      <c r="L100" s="196"/>
      <c r="M100" s="196"/>
      <c r="N100" s="196"/>
      <c r="O100" s="196"/>
      <c r="P100" s="39"/>
    </row>
    <row r="101" spans="2:16">
      <c r="B101" s="38"/>
      <c r="P101" s="39"/>
    </row>
    <row r="102" spans="2:16" ht="15.75">
      <c r="B102" s="55"/>
      <c r="C102" s="7" t="s">
        <v>127</v>
      </c>
      <c r="D102" s="8"/>
      <c r="E102" s="8"/>
      <c r="F102" s="8"/>
      <c r="G102" s="8"/>
      <c r="H102" s="8"/>
      <c r="I102" s="8"/>
      <c r="J102" s="8"/>
      <c r="K102" s="8"/>
      <c r="L102" s="8"/>
      <c r="M102" s="8"/>
      <c r="N102" s="8"/>
      <c r="O102" s="8"/>
      <c r="P102" s="56"/>
    </row>
    <row r="103" spans="2:16">
      <c r="B103" s="38"/>
      <c r="N103" s="98"/>
      <c r="O103" s="129" t="s">
        <v>128</v>
      </c>
      <c r="P103" s="39"/>
    </row>
    <row r="104" spans="2:16" ht="66" customHeight="1">
      <c r="B104" s="38"/>
      <c r="C104" s="196" t="s">
        <v>129</v>
      </c>
      <c r="D104" s="196"/>
      <c r="E104" s="196"/>
      <c r="F104" s="196"/>
      <c r="G104" s="196"/>
      <c r="H104" s="196"/>
      <c r="I104" s="196"/>
      <c r="J104" s="196"/>
      <c r="K104" s="196"/>
      <c r="L104" s="196"/>
      <c r="M104" s="196"/>
      <c r="N104" s="196"/>
      <c r="O104" s="196"/>
      <c r="P104" s="39"/>
    </row>
    <row r="105" spans="2:16" ht="13.5" thickBot="1">
      <c r="B105" s="40"/>
      <c r="C105" s="41"/>
      <c r="D105" s="42"/>
      <c r="E105" s="42"/>
      <c r="F105" s="42"/>
      <c r="G105" s="42"/>
      <c r="H105" s="42"/>
      <c r="I105" s="42"/>
      <c r="J105" s="42"/>
      <c r="K105" s="42"/>
      <c r="L105" s="42"/>
      <c r="M105" s="42"/>
      <c r="N105" s="42"/>
      <c r="O105" s="42"/>
      <c r="P105" s="43"/>
    </row>
    <row r="106" spans="2:16" ht="13.5" thickTop="1"/>
  </sheetData>
  <sheetProtection algorithmName="SHA-512" hashValue="I3d0yv5yYbBJtcihFkzg+CkZ7+BpGMVJ3LiJzfq41iTlC+gvN7b0ECGehQevW1RSnzS5KQn5lmUtkw7xuZistA==" saltValue="OVYY51/+bZIAhaPyfiuL9Q==" spinCount="100000" sheet="1" objects="1" scenarios="1"/>
  <mergeCells count="53">
    <mergeCell ref="C18:D18"/>
    <mergeCell ref="C4:O4"/>
    <mergeCell ref="D80:O80"/>
    <mergeCell ref="D81:O81"/>
    <mergeCell ref="D82:O82"/>
    <mergeCell ref="D83:O83"/>
    <mergeCell ref="D73:O73"/>
    <mergeCell ref="C25:O25"/>
    <mergeCell ref="C27:I27"/>
    <mergeCell ref="C39:E39"/>
    <mergeCell ref="C50:O50"/>
    <mergeCell ref="C53:O53"/>
    <mergeCell ref="D72:O72"/>
    <mergeCell ref="D71:O71"/>
    <mergeCell ref="C6:O6"/>
    <mergeCell ref="C16:O16"/>
    <mergeCell ref="E18:H18"/>
    <mergeCell ref="C104:O104"/>
    <mergeCell ref="C63:E63"/>
    <mergeCell ref="C64:O64"/>
    <mergeCell ref="D100:O100"/>
    <mergeCell ref="D84:O84"/>
    <mergeCell ref="D74:O74"/>
    <mergeCell ref="D98:O98"/>
    <mergeCell ref="D99:O99"/>
    <mergeCell ref="D86:O86"/>
    <mergeCell ref="D85:O85"/>
    <mergeCell ref="D93:O93"/>
    <mergeCell ref="D94:O94"/>
    <mergeCell ref="D95:O95"/>
    <mergeCell ref="D96:O96"/>
    <mergeCell ref="D97:O97"/>
    <mergeCell ref="D88:O88"/>
    <mergeCell ref="C28:O28"/>
    <mergeCell ref="C24:D24"/>
    <mergeCell ref="C36:E36"/>
    <mergeCell ref="C31:O31"/>
    <mergeCell ref="C37:O37"/>
    <mergeCell ref="D89:O89"/>
    <mergeCell ref="D90:O90"/>
    <mergeCell ref="D91:O91"/>
    <mergeCell ref="D92:O92"/>
    <mergeCell ref="C33:E33"/>
    <mergeCell ref="C34:O34"/>
    <mergeCell ref="C59:O59"/>
    <mergeCell ref="D87:O87"/>
    <mergeCell ref="C44:O44"/>
    <mergeCell ref="C41:O41"/>
    <mergeCell ref="C61:O61"/>
    <mergeCell ref="C47:O47"/>
    <mergeCell ref="C40:O40"/>
    <mergeCell ref="C56:O56"/>
    <mergeCell ref="C43:E43"/>
  </mergeCells>
  <phoneticPr fontId="0" type="noConversion"/>
  <hyperlinks>
    <hyperlink ref="C41:O41" r:id="rId1" display="National Joint Council Travel Directive" xr:uid="{5D1F3599-01AA-4150-9D3F-F3F2F448D6DE}"/>
  </hyperlinks>
  <printOptions horizontalCentered="1" verticalCentered="1"/>
  <pageMargins left="0.75" right="0.75" top="0.5" bottom="0.5" header="0.5" footer="0.5"/>
  <pageSetup scale="65" fitToHeight="2" orientation="portrait" r:id="rId2"/>
  <headerFooter alignWithMargins="0"/>
  <rowBreaks count="1" manualBreakCount="1">
    <brk id="54"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49"/>
  <sheetViews>
    <sheetView workbookViewId="0">
      <selection activeCell="M11" sqref="M11"/>
    </sheetView>
  </sheetViews>
  <sheetFormatPr defaultColWidth="9.140625" defaultRowHeight="17.25" customHeight="1" outlineLevelCol="1"/>
  <cols>
    <col min="1" max="1" width="3.42578125" style="10" customWidth="1"/>
    <col min="2" max="2" width="3.42578125" style="3" customWidth="1"/>
    <col min="3" max="3" width="26.42578125" style="3" customWidth="1"/>
    <col min="4" max="4" width="3.5703125" style="3" customWidth="1"/>
    <col min="5" max="5" width="6.140625" style="3" customWidth="1"/>
    <col min="6" max="6" width="3.5703125" style="3" customWidth="1"/>
    <col min="7" max="7" width="15.140625" style="3" customWidth="1"/>
    <col min="8" max="8" width="17.42578125" style="3" customWidth="1"/>
    <col min="9" max="9" width="16" style="3" customWidth="1"/>
    <col min="10" max="10" width="3.5703125" style="3" customWidth="1"/>
    <col min="11" max="11" width="16.42578125" style="3" bestFit="1" customWidth="1"/>
    <col min="12" max="12" width="3.5703125" style="3" customWidth="1"/>
    <col min="13" max="13" width="12.5703125" style="3" customWidth="1"/>
    <col min="14" max="14" width="3.5703125" style="3" customWidth="1"/>
    <col min="15" max="15" width="16" style="3" customWidth="1"/>
    <col min="16" max="16" width="3.5703125" style="3" customWidth="1"/>
    <col min="17" max="17" width="18.85546875" style="3" customWidth="1"/>
    <col min="18" max="18" width="3.5703125" style="3" customWidth="1"/>
    <col min="19" max="19" width="14.5703125" style="3" customWidth="1"/>
    <col min="20" max="20" width="3.5703125" style="3" customWidth="1"/>
    <col min="21" max="21" width="3.42578125" style="3" customWidth="1"/>
    <col min="22" max="22" width="39" style="3" hidden="1" customWidth="1" outlineLevel="1"/>
    <col min="23" max="23" width="9.140625" style="3" collapsed="1"/>
    <col min="24" max="16384" width="9.140625" style="3"/>
  </cols>
  <sheetData>
    <row r="1" spans="1:22" ht="15.75" customHeight="1" thickBot="1">
      <c r="C1" s="29" t="str">
        <f>'Statut du formulaire'!C1</f>
        <v>Cahier d'exercices financiers des projets d'IA de NGen v2.0</v>
      </c>
      <c r="S1" s="118" t="str">
        <f>'Statut du formulaire'!R1</f>
        <v>Document confidentiel d'entreprise</v>
      </c>
    </row>
    <row r="2" spans="1:22" ht="30.75" customHeight="1" thickTop="1">
      <c r="A2" s="10">
        <f>IF(SUM(A4:A40)=31,1,0)</f>
        <v>0</v>
      </c>
      <c r="B2" s="60"/>
      <c r="C2" s="50" t="s">
        <v>40</v>
      </c>
      <c r="D2" s="61"/>
      <c r="E2" s="62"/>
      <c r="F2" s="61"/>
      <c r="G2" s="62" t="s">
        <v>130</v>
      </c>
      <c r="H2" s="63" t="str">
        <f>IF(A2=1,"Complet","Incomplet")</f>
        <v>Incomplet</v>
      </c>
      <c r="I2" s="62"/>
      <c r="J2" s="62"/>
      <c r="K2" s="62"/>
      <c r="L2" s="62"/>
      <c r="M2" s="63"/>
      <c r="N2" s="61"/>
      <c r="O2" s="61"/>
      <c r="P2" s="62" t="s">
        <v>39</v>
      </c>
      <c r="Q2" s="63" t="str">
        <f>'Statut du formulaire'!F38</f>
        <v>incomplet</v>
      </c>
      <c r="R2" s="61"/>
      <c r="S2" s="61"/>
      <c r="T2" s="64"/>
    </row>
    <row r="3" spans="1:22" ht="13.5" thickBot="1">
      <c r="B3" s="38"/>
      <c r="O3" s="10"/>
      <c r="T3" s="39"/>
    </row>
    <row r="4" spans="1:22" ht="29.25" customHeight="1" thickBot="1">
      <c r="A4" s="10">
        <f>IF(H4="please select",0,1)</f>
        <v>0</v>
      </c>
      <c r="B4" s="65"/>
      <c r="C4" s="202" t="s">
        <v>131</v>
      </c>
      <c r="D4" s="203"/>
      <c r="E4" s="203"/>
      <c r="F4" s="203"/>
      <c r="G4" s="204"/>
      <c r="H4" s="59" t="s">
        <v>132</v>
      </c>
      <c r="I4" s="17" t="str">
        <f>IF(H4="please select","**","")</f>
        <v>**</v>
      </c>
      <c r="K4" s="15"/>
      <c r="L4" s="15"/>
      <c r="T4" s="39"/>
    </row>
    <row r="5" spans="1:22" ht="12.75" customHeight="1">
      <c r="B5" s="38"/>
      <c r="C5" s="217" t="s">
        <v>133</v>
      </c>
      <c r="D5" s="217"/>
      <c r="E5" s="217"/>
      <c r="F5" s="159"/>
      <c r="G5" s="219" t="s">
        <v>134</v>
      </c>
      <c r="H5" s="219"/>
      <c r="I5" s="219"/>
      <c r="J5" s="159"/>
      <c r="K5" s="211" t="s">
        <v>135</v>
      </c>
      <c r="L5" s="159"/>
      <c r="M5" s="211" t="s">
        <v>136</v>
      </c>
      <c r="N5" s="159"/>
      <c r="O5" s="211" t="s">
        <v>137</v>
      </c>
      <c r="P5" s="159"/>
      <c r="Q5" s="211" t="s">
        <v>222</v>
      </c>
      <c r="R5" s="159"/>
      <c r="S5" s="159"/>
      <c r="T5" s="39"/>
    </row>
    <row r="6" spans="1:22" ht="22.5" customHeight="1">
      <c r="B6" s="38"/>
      <c r="C6" s="217"/>
      <c r="D6" s="217"/>
      <c r="E6" s="217"/>
      <c r="F6" s="159"/>
      <c r="G6" s="219"/>
      <c r="H6" s="219"/>
      <c r="I6" s="219"/>
      <c r="J6" s="159"/>
      <c r="K6" s="211"/>
      <c r="L6" s="159"/>
      <c r="M6" s="211"/>
      <c r="N6" s="159"/>
      <c r="O6" s="211"/>
      <c r="P6" s="159"/>
      <c r="Q6" s="212"/>
      <c r="R6" s="159"/>
      <c r="S6" s="158" t="s">
        <v>138</v>
      </c>
      <c r="T6" s="39"/>
    </row>
    <row r="7" spans="1:22" s="30" customFormat="1" ht="15" customHeight="1" thickBot="1">
      <c r="A7" s="10"/>
      <c r="B7" s="145"/>
      <c r="C7" s="218"/>
      <c r="D7" s="218"/>
      <c r="E7" s="218"/>
      <c r="F7" s="160"/>
      <c r="G7" s="220"/>
      <c r="H7" s="220"/>
      <c r="I7" s="220"/>
      <c r="J7" s="158"/>
      <c r="K7" s="216"/>
      <c r="L7" s="158"/>
      <c r="M7" s="216"/>
      <c r="N7" s="158"/>
      <c r="O7" s="211"/>
      <c r="P7" s="158"/>
      <c r="Q7" s="212"/>
      <c r="R7" s="158"/>
      <c r="S7" s="158" t="s">
        <v>139</v>
      </c>
      <c r="T7" s="146"/>
      <c r="U7" s="108"/>
      <c r="V7" s="140" t="s">
        <v>140</v>
      </c>
    </row>
    <row r="8" spans="1:22" ht="12.75" customHeight="1">
      <c r="A8" s="10">
        <f>IF(H4="Oui",IF(C8="",0,IF(G8="",0,IF(M8=0,0,IF(Q8=0,0,1)))),1)</f>
        <v>1</v>
      </c>
      <c r="B8" s="104"/>
      <c r="C8" s="213"/>
      <c r="D8" s="214"/>
      <c r="E8" s="215"/>
      <c r="F8" s="15"/>
      <c r="G8" s="213"/>
      <c r="H8" s="214"/>
      <c r="I8" s="215"/>
      <c r="J8" s="15"/>
      <c r="K8" s="110"/>
      <c r="L8" s="15"/>
      <c r="M8" s="101"/>
      <c r="N8" s="15" t="str">
        <f t="shared" ref="N8:N37" si="0">IF(A8=0,IF(M8=0,"**",""),"")</f>
        <v/>
      </c>
      <c r="O8" s="82">
        <f>(M8*8)</f>
        <v>0</v>
      </c>
      <c r="P8" s="31"/>
      <c r="Q8" s="71"/>
      <c r="R8" s="15" t="str">
        <f t="shared" ref="R8:R37" si="1">IF(A8=0,IF(Q8=0,"**",""),"")</f>
        <v/>
      </c>
      <c r="S8" s="82">
        <f>(M8*Q8)</f>
        <v>0</v>
      </c>
      <c r="T8" s="39"/>
      <c r="V8" s="71"/>
    </row>
    <row r="9" spans="1:22" ht="12.75" customHeight="1">
      <c r="A9" s="10">
        <f>IF($H$4="Oui",IF(C9="",IF(G9="",IF(M9=0,IF(Q9="",1,0),0),0),IF(G9="",0,IF(M9=0,0,IF(Q9="",0,1)))),1)</f>
        <v>1</v>
      </c>
      <c r="B9" s="104"/>
      <c r="C9" s="205"/>
      <c r="D9" s="206"/>
      <c r="E9" s="207"/>
      <c r="F9" s="15"/>
      <c r="G9" s="205"/>
      <c r="H9" s="206"/>
      <c r="I9" s="207"/>
      <c r="J9" s="15"/>
      <c r="K9" s="111"/>
      <c r="L9" s="15"/>
      <c r="M9" s="102"/>
      <c r="N9" s="15" t="str">
        <f t="shared" si="0"/>
        <v/>
      </c>
      <c r="O9" s="89">
        <f t="shared" ref="O9:O37" si="2">(M9*8)</f>
        <v>0</v>
      </c>
      <c r="P9" s="31"/>
      <c r="Q9" s="72"/>
      <c r="R9" s="15" t="str">
        <f t="shared" si="1"/>
        <v/>
      </c>
      <c r="S9" s="89">
        <f t="shared" ref="S9:S37" si="3">(M9*Q9)</f>
        <v>0</v>
      </c>
      <c r="T9" s="39"/>
      <c r="V9" s="72"/>
    </row>
    <row r="10" spans="1:22" ht="12.75" customHeight="1">
      <c r="A10" s="10">
        <f>IF($H$4="Oui",IF(C10="",IF(G10="",IF(M10=0,IF(Q10="",1,0),0),0),IF(G10="",0,IF(M10=0,0,IF(Q10="",0,1)))),1)</f>
        <v>1</v>
      </c>
      <c r="B10" s="104"/>
      <c r="C10" s="205"/>
      <c r="D10" s="206"/>
      <c r="E10" s="207"/>
      <c r="F10" s="15"/>
      <c r="G10" s="205"/>
      <c r="H10" s="206"/>
      <c r="I10" s="207"/>
      <c r="J10" s="15"/>
      <c r="K10" s="111"/>
      <c r="L10" s="15"/>
      <c r="M10" s="102"/>
      <c r="N10" s="15" t="str">
        <f t="shared" si="0"/>
        <v/>
      </c>
      <c r="O10" s="89">
        <f t="shared" si="2"/>
        <v>0</v>
      </c>
      <c r="P10" s="31"/>
      <c r="Q10" s="72"/>
      <c r="R10" s="15" t="str">
        <f t="shared" si="1"/>
        <v/>
      </c>
      <c r="S10" s="89">
        <f t="shared" si="3"/>
        <v>0</v>
      </c>
      <c r="T10" s="39"/>
      <c r="V10" s="72"/>
    </row>
    <row r="11" spans="1:22" ht="12.75" customHeight="1">
      <c r="A11" s="10">
        <f>IF($H$4="Oui",IF(C11="",IF(G11="",IF(M11=0,IF(Q11="",1,0),0),0),IF(G11="",0,IF(M11=0,0,IF(Q11="",0,1)))),1)</f>
        <v>1</v>
      </c>
      <c r="B11" s="104"/>
      <c r="C11" s="205"/>
      <c r="D11" s="206"/>
      <c r="E11" s="207"/>
      <c r="F11" s="15"/>
      <c r="G11" s="205"/>
      <c r="H11" s="206"/>
      <c r="I11" s="207"/>
      <c r="J11" s="15"/>
      <c r="K11" s="111"/>
      <c r="L11" s="15"/>
      <c r="M11" s="102"/>
      <c r="N11" s="15" t="str">
        <f t="shared" si="0"/>
        <v/>
      </c>
      <c r="O11" s="89">
        <f t="shared" si="2"/>
        <v>0</v>
      </c>
      <c r="P11" s="31"/>
      <c r="Q11" s="72"/>
      <c r="R11" s="15" t="str">
        <f t="shared" si="1"/>
        <v/>
      </c>
      <c r="S11" s="89">
        <f t="shared" si="3"/>
        <v>0</v>
      </c>
      <c r="T11" s="39"/>
      <c r="V11" s="72"/>
    </row>
    <row r="12" spans="1:22" ht="12.75" customHeight="1">
      <c r="A12" s="10">
        <f>IF($H$4="Oui",IF(C12="",IF(G12="",IF(M12=0,IF(Q12="",1,0),0),0),IF(G12="",0,IF(M12=0,0,IF(Q12="",0,1)))),1)</f>
        <v>1</v>
      </c>
      <c r="B12" s="104"/>
      <c r="C12" s="205"/>
      <c r="D12" s="206"/>
      <c r="E12" s="207"/>
      <c r="F12" s="15"/>
      <c r="G12" s="205"/>
      <c r="H12" s="206"/>
      <c r="I12" s="207"/>
      <c r="J12" s="15"/>
      <c r="K12" s="111"/>
      <c r="L12" s="15"/>
      <c r="M12" s="102"/>
      <c r="N12" s="15" t="str">
        <f t="shared" si="0"/>
        <v/>
      </c>
      <c r="O12" s="89">
        <f t="shared" si="2"/>
        <v>0</v>
      </c>
      <c r="P12" s="31"/>
      <c r="Q12" s="72"/>
      <c r="R12" s="15" t="str">
        <f t="shared" si="1"/>
        <v/>
      </c>
      <c r="S12" s="89">
        <f t="shared" si="3"/>
        <v>0</v>
      </c>
      <c r="T12" s="39"/>
      <c r="V12" s="72"/>
    </row>
    <row r="13" spans="1:22" ht="12.75" customHeight="1">
      <c r="A13" s="10">
        <f>IF($H$4="Oui",IF(C13="",IF(G13="",IF(M13=0,IF(Q13="",1,0),0),0),IF(G13="",0,IF(M13=0,0,IF(Q13="",0,1)))),1)</f>
        <v>1</v>
      </c>
      <c r="B13" s="104"/>
      <c r="C13" s="205"/>
      <c r="D13" s="206"/>
      <c r="E13" s="207"/>
      <c r="F13" s="15"/>
      <c r="G13" s="205"/>
      <c r="H13" s="206"/>
      <c r="I13" s="207"/>
      <c r="J13" s="15"/>
      <c r="K13" s="111"/>
      <c r="L13" s="15"/>
      <c r="M13" s="102"/>
      <c r="N13" s="15" t="str">
        <f t="shared" si="0"/>
        <v/>
      </c>
      <c r="O13" s="89">
        <f t="shared" si="2"/>
        <v>0</v>
      </c>
      <c r="P13" s="31"/>
      <c r="Q13" s="72"/>
      <c r="R13" s="15" t="str">
        <f t="shared" si="1"/>
        <v/>
      </c>
      <c r="S13" s="89">
        <f t="shared" si="3"/>
        <v>0</v>
      </c>
      <c r="T13" s="39"/>
      <c r="V13" s="72"/>
    </row>
    <row r="14" spans="1:22" ht="12.75" customHeight="1">
      <c r="A14" s="10">
        <f>IF($H$4="Oui",IF(C14="",IF(G14="",IF(M14=0,IF(Q14="",1,0),0),0),IF(G14="",0,IF(M14=0,0,IF(Q14="",0,1)))),1)</f>
        <v>1</v>
      </c>
      <c r="B14" s="104"/>
      <c r="C14" s="205"/>
      <c r="D14" s="206"/>
      <c r="E14" s="207"/>
      <c r="F14" s="15"/>
      <c r="G14" s="205"/>
      <c r="H14" s="206"/>
      <c r="I14" s="207"/>
      <c r="J14" s="15"/>
      <c r="K14" s="111"/>
      <c r="L14" s="15"/>
      <c r="M14" s="102"/>
      <c r="N14" s="15" t="str">
        <f t="shared" si="0"/>
        <v/>
      </c>
      <c r="O14" s="89">
        <f t="shared" si="2"/>
        <v>0</v>
      </c>
      <c r="P14" s="31"/>
      <c r="Q14" s="72"/>
      <c r="R14" s="15" t="str">
        <f t="shared" si="1"/>
        <v/>
      </c>
      <c r="S14" s="89">
        <f t="shared" si="3"/>
        <v>0</v>
      </c>
      <c r="T14" s="39"/>
      <c r="V14" s="72"/>
    </row>
    <row r="15" spans="1:22" ht="12.75" customHeight="1">
      <c r="A15" s="10">
        <f>IF($H$4="Oui",IF(C15="",IF(G15="",IF(M15=0,IF(Q15="",1,0),0),0),IF(G15="",0,IF(M15=0,0,IF(Q15="",0,1)))),1)</f>
        <v>1</v>
      </c>
      <c r="B15" s="104"/>
      <c r="C15" s="205"/>
      <c r="D15" s="206"/>
      <c r="E15" s="207"/>
      <c r="F15" s="15"/>
      <c r="G15" s="205"/>
      <c r="H15" s="206"/>
      <c r="I15" s="207"/>
      <c r="J15" s="15"/>
      <c r="K15" s="111"/>
      <c r="L15" s="15"/>
      <c r="M15" s="102"/>
      <c r="N15" s="15" t="str">
        <f t="shared" si="0"/>
        <v/>
      </c>
      <c r="O15" s="89">
        <f t="shared" si="2"/>
        <v>0</v>
      </c>
      <c r="P15" s="31"/>
      <c r="Q15" s="72"/>
      <c r="R15" s="15" t="str">
        <f t="shared" si="1"/>
        <v/>
      </c>
      <c r="S15" s="89">
        <f t="shared" si="3"/>
        <v>0</v>
      </c>
      <c r="T15" s="39"/>
      <c r="V15" s="72"/>
    </row>
    <row r="16" spans="1:22" ht="12.75" customHeight="1">
      <c r="A16" s="10">
        <f>IF($H$4="Oui",IF(C16="",IF(G16="",IF(M16=0,IF(Q16="",1,0),0),0),IF(G16="",0,IF(M16=0,0,IF(Q16="",0,1)))),1)</f>
        <v>1</v>
      </c>
      <c r="B16" s="104"/>
      <c r="C16" s="205"/>
      <c r="D16" s="206"/>
      <c r="E16" s="207"/>
      <c r="F16" s="15"/>
      <c r="G16" s="205"/>
      <c r="H16" s="206"/>
      <c r="I16" s="207"/>
      <c r="J16" s="15"/>
      <c r="K16" s="111"/>
      <c r="L16" s="15"/>
      <c r="M16" s="102"/>
      <c r="N16" s="15" t="str">
        <f t="shared" si="0"/>
        <v/>
      </c>
      <c r="O16" s="89">
        <f t="shared" si="2"/>
        <v>0</v>
      </c>
      <c r="P16" s="31"/>
      <c r="Q16" s="72"/>
      <c r="R16" s="15" t="str">
        <f t="shared" si="1"/>
        <v/>
      </c>
      <c r="S16" s="89">
        <f t="shared" si="3"/>
        <v>0</v>
      </c>
      <c r="T16" s="39"/>
      <c r="V16" s="72"/>
    </row>
    <row r="17" spans="1:22" ht="12.75" customHeight="1">
      <c r="A17" s="10">
        <f>IF($H$4="Oui",IF(C17="",IF(G17="",IF(M17=0,IF(Q17="",1,0),0),0),IF(G17="",0,IF(M17=0,0,IF(Q17="",0,1)))),1)</f>
        <v>1</v>
      </c>
      <c r="B17" s="104"/>
      <c r="C17" s="205"/>
      <c r="D17" s="206"/>
      <c r="E17" s="207"/>
      <c r="F17" s="15"/>
      <c r="G17" s="205"/>
      <c r="H17" s="206"/>
      <c r="I17" s="207"/>
      <c r="J17" s="15"/>
      <c r="K17" s="111"/>
      <c r="L17" s="15"/>
      <c r="M17" s="102"/>
      <c r="N17" s="15" t="str">
        <f t="shared" si="0"/>
        <v/>
      </c>
      <c r="O17" s="89">
        <f t="shared" si="2"/>
        <v>0</v>
      </c>
      <c r="P17" s="31"/>
      <c r="Q17" s="72"/>
      <c r="R17" s="15" t="str">
        <f t="shared" si="1"/>
        <v/>
      </c>
      <c r="S17" s="89">
        <f t="shared" si="3"/>
        <v>0</v>
      </c>
      <c r="T17" s="39"/>
      <c r="V17" s="72"/>
    </row>
    <row r="18" spans="1:22" ht="12.75" customHeight="1">
      <c r="A18" s="10">
        <f>IF($H$4="Oui",IF(C18="",IF(G18="",IF(M18=0,IF(Q18="",1,0),0),0),IF(G18="",0,IF(M18=0,0,IF(Q18="",0,1)))),1)</f>
        <v>1</v>
      </c>
      <c r="B18" s="104"/>
      <c r="C18" s="205"/>
      <c r="D18" s="206"/>
      <c r="E18" s="207"/>
      <c r="F18" s="15"/>
      <c r="G18" s="205"/>
      <c r="H18" s="206"/>
      <c r="I18" s="207"/>
      <c r="J18" s="15"/>
      <c r="K18" s="111"/>
      <c r="L18" s="15"/>
      <c r="M18" s="102"/>
      <c r="N18" s="15" t="str">
        <f t="shared" si="0"/>
        <v/>
      </c>
      <c r="O18" s="89">
        <f t="shared" si="2"/>
        <v>0</v>
      </c>
      <c r="P18" s="31"/>
      <c r="Q18" s="72"/>
      <c r="R18" s="15" t="str">
        <f t="shared" si="1"/>
        <v/>
      </c>
      <c r="S18" s="89">
        <f t="shared" si="3"/>
        <v>0</v>
      </c>
      <c r="T18" s="39"/>
      <c r="V18" s="72"/>
    </row>
    <row r="19" spans="1:22" ht="12.75" customHeight="1">
      <c r="A19" s="10">
        <f>IF($H$4="Oui",IF(C19="",IF(G19="",IF(M19=0,IF(Q19="",1,0),0),0),IF(G19="",0,IF(M19=0,0,IF(Q19="",0,1)))),1)</f>
        <v>1</v>
      </c>
      <c r="B19" s="104"/>
      <c r="C19" s="205"/>
      <c r="D19" s="206"/>
      <c r="E19" s="207"/>
      <c r="F19" s="15"/>
      <c r="G19" s="205"/>
      <c r="H19" s="206"/>
      <c r="I19" s="207"/>
      <c r="J19" s="15"/>
      <c r="K19" s="111"/>
      <c r="L19" s="15"/>
      <c r="M19" s="102"/>
      <c r="N19" s="15" t="str">
        <f t="shared" si="0"/>
        <v/>
      </c>
      <c r="O19" s="89">
        <f t="shared" si="2"/>
        <v>0</v>
      </c>
      <c r="P19" s="31"/>
      <c r="Q19" s="72"/>
      <c r="R19" s="15" t="str">
        <f t="shared" si="1"/>
        <v/>
      </c>
      <c r="S19" s="89">
        <f t="shared" si="3"/>
        <v>0</v>
      </c>
      <c r="T19" s="39"/>
      <c r="V19" s="72"/>
    </row>
    <row r="20" spans="1:22" ht="12.75" customHeight="1">
      <c r="A20" s="10">
        <f>IF($H$4="Oui",IF(C20="",IF(G20="",IF(M20=0,IF(Q20="",1,0),0),0),IF(G20="",0,IF(M20=0,0,IF(Q20="",0,1)))),1)</f>
        <v>1</v>
      </c>
      <c r="B20" s="104"/>
      <c r="C20" s="205"/>
      <c r="D20" s="206"/>
      <c r="E20" s="207"/>
      <c r="F20" s="15"/>
      <c r="G20" s="205"/>
      <c r="H20" s="206"/>
      <c r="I20" s="207"/>
      <c r="J20" s="15"/>
      <c r="K20" s="111"/>
      <c r="L20" s="15"/>
      <c r="M20" s="102"/>
      <c r="N20" s="15" t="str">
        <f t="shared" si="0"/>
        <v/>
      </c>
      <c r="O20" s="89">
        <f t="shared" si="2"/>
        <v>0</v>
      </c>
      <c r="P20" s="31"/>
      <c r="Q20" s="72"/>
      <c r="R20" s="15" t="str">
        <f t="shared" si="1"/>
        <v/>
      </c>
      <c r="S20" s="89">
        <f t="shared" si="3"/>
        <v>0</v>
      </c>
      <c r="T20" s="39"/>
      <c r="V20" s="72"/>
    </row>
    <row r="21" spans="1:22" ht="12.75" customHeight="1">
      <c r="A21" s="10">
        <f>IF($H$4="Oui",IF(C21="",IF(G21="",IF(M21=0,IF(Q21="",1,0),0),0),IF(G21="",0,IF(M21=0,0,IF(Q21="",0,1)))),1)</f>
        <v>1</v>
      </c>
      <c r="B21" s="104"/>
      <c r="C21" s="205"/>
      <c r="D21" s="206"/>
      <c r="E21" s="207"/>
      <c r="F21" s="15"/>
      <c r="G21" s="205"/>
      <c r="H21" s="206"/>
      <c r="I21" s="207"/>
      <c r="J21" s="15"/>
      <c r="K21" s="111"/>
      <c r="L21" s="15"/>
      <c r="M21" s="102"/>
      <c r="N21" s="15" t="str">
        <f t="shared" si="0"/>
        <v/>
      </c>
      <c r="O21" s="89">
        <f t="shared" si="2"/>
        <v>0</v>
      </c>
      <c r="P21" s="31"/>
      <c r="Q21" s="72"/>
      <c r="R21" s="15" t="str">
        <f t="shared" si="1"/>
        <v/>
      </c>
      <c r="S21" s="89">
        <f t="shared" si="3"/>
        <v>0</v>
      </c>
      <c r="T21" s="39"/>
      <c r="V21" s="72"/>
    </row>
    <row r="22" spans="1:22" ht="12.75" customHeight="1">
      <c r="A22" s="10">
        <f>IF($H$4="Oui",IF(C22="",IF(G22="",IF(M22=0,IF(Q22="",1,0),0),0),IF(G22="",0,IF(M22=0,0,IF(Q22="",0,1)))),1)</f>
        <v>1</v>
      </c>
      <c r="B22" s="104"/>
      <c r="C22" s="205"/>
      <c r="D22" s="206"/>
      <c r="E22" s="207"/>
      <c r="F22" s="15"/>
      <c r="G22" s="205"/>
      <c r="H22" s="206"/>
      <c r="I22" s="207"/>
      <c r="J22" s="15"/>
      <c r="K22" s="111"/>
      <c r="L22" s="15"/>
      <c r="M22" s="102"/>
      <c r="N22" s="15" t="str">
        <f t="shared" si="0"/>
        <v/>
      </c>
      <c r="O22" s="89">
        <f t="shared" si="2"/>
        <v>0</v>
      </c>
      <c r="P22" s="31"/>
      <c r="Q22" s="72"/>
      <c r="R22" s="15" t="str">
        <f t="shared" si="1"/>
        <v/>
      </c>
      <c r="S22" s="89">
        <f t="shared" si="3"/>
        <v>0</v>
      </c>
      <c r="T22" s="39"/>
      <c r="V22" s="72"/>
    </row>
    <row r="23" spans="1:22" ht="12.75" customHeight="1">
      <c r="A23" s="10">
        <f>IF($H$4="Oui",IF(C23="",IF(G23="",IF(M23=0,IF(Q23="",1,0),0),0),IF(G23="",0,IF(M23=0,0,IF(Q23="",0,1)))),1)</f>
        <v>1</v>
      </c>
      <c r="B23" s="104"/>
      <c r="C23" s="205"/>
      <c r="D23" s="206"/>
      <c r="E23" s="207"/>
      <c r="F23" s="15"/>
      <c r="G23" s="205"/>
      <c r="H23" s="206"/>
      <c r="I23" s="207"/>
      <c r="J23" s="15"/>
      <c r="K23" s="111"/>
      <c r="L23" s="15"/>
      <c r="M23" s="102"/>
      <c r="N23" s="15" t="str">
        <f t="shared" si="0"/>
        <v/>
      </c>
      <c r="O23" s="89">
        <f t="shared" si="2"/>
        <v>0</v>
      </c>
      <c r="P23" s="31"/>
      <c r="Q23" s="72"/>
      <c r="R23" s="15" t="str">
        <f t="shared" si="1"/>
        <v/>
      </c>
      <c r="S23" s="89">
        <f t="shared" si="3"/>
        <v>0</v>
      </c>
      <c r="T23" s="39"/>
      <c r="V23" s="72"/>
    </row>
    <row r="24" spans="1:22" ht="12.75" customHeight="1">
      <c r="A24" s="10">
        <f>IF($H$4="Oui",IF(C24="",IF(G24="",IF(M24=0,IF(Q24="",1,0),0),0),IF(G24="",0,IF(M24=0,0,IF(Q24="",0,1)))),1)</f>
        <v>1</v>
      </c>
      <c r="B24" s="104"/>
      <c r="C24" s="205"/>
      <c r="D24" s="206"/>
      <c r="E24" s="207"/>
      <c r="F24" s="15"/>
      <c r="G24" s="205"/>
      <c r="H24" s="206"/>
      <c r="I24" s="207"/>
      <c r="J24" s="15"/>
      <c r="K24" s="111"/>
      <c r="L24" s="15"/>
      <c r="M24" s="102"/>
      <c r="N24" s="15" t="str">
        <f t="shared" si="0"/>
        <v/>
      </c>
      <c r="O24" s="89">
        <f t="shared" si="2"/>
        <v>0</v>
      </c>
      <c r="P24" s="31"/>
      <c r="Q24" s="72"/>
      <c r="R24" s="15" t="str">
        <f t="shared" si="1"/>
        <v/>
      </c>
      <c r="S24" s="89">
        <f t="shared" si="3"/>
        <v>0</v>
      </c>
      <c r="T24" s="39"/>
      <c r="V24" s="72"/>
    </row>
    <row r="25" spans="1:22" ht="12.75" customHeight="1">
      <c r="A25" s="10">
        <f>IF($H$4="Oui",IF(C25="",IF(G25="",IF(M25=0,IF(Q25="",1,0),0),0),IF(G25="",0,IF(M25=0,0,IF(Q25="",0,1)))),1)</f>
        <v>1</v>
      </c>
      <c r="B25" s="104"/>
      <c r="C25" s="205"/>
      <c r="D25" s="206"/>
      <c r="E25" s="207"/>
      <c r="F25" s="15"/>
      <c r="G25" s="205"/>
      <c r="H25" s="206"/>
      <c r="I25" s="207"/>
      <c r="J25" s="15"/>
      <c r="K25" s="111"/>
      <c r="L25" s="15"/>
      <c r="M25" s="102"/>
      <c r="N25" s="15" t="str">
        <f t="shared" si="0"/>
        <v/>
      </c>
      <c r="O25" s="89">
        <f t="shared" si="2"/>
        <v>0</v>
      </c>
      <c r="P25" s="31"/>
      <c r="Q25" s="72"/>
      <c r="R25" s="15" t="str">
        <f t="shared" si="1"/>
        <v/>
      </c>
      <c r="S25" s="89">
        <f t="shared" si="3"/>
        <v>0</v>
      </c>
      <c r="T25" s="39"/>
      <c r="V25" s="72"/>
    </row>
    <row r="26" spans="1:22" ht="12.75" customHeight="1">
      <c r="A26" s="10">
        <f>IF($H$4="Oui",IF(C26="",IF(G26="",IF(M26=0,IF(Q26="",1,0),0),0),IF(G26="",0,IF(M26=0,0,IF(Q26="",0,1)))),1)</f>
        <v>1</v>
      </c>
      <c r="B26" s="104"/>
      <c r="C26" s="205"/>
      <c r="D26" s="206"/>
      <c r="E26" s="207"/>
      <c r="F26" s="15"/>
      <c r="G26" s="205"/>
      <c r="H26" s="206"/>
      <c r="I26" s="207"/>
      <c r="J26" s="15"/>
      <c r="K26" s="111"/>
      <c r="L26" s="15"/>
      <c r="M26" s="102"/>
      <c r="N26" s="15" t="str">
        <f t="shared" si="0"/>
        <v/>
      </c>
      <c r="O26" s="89">
        <f t="shared" si="2"/>
        <v>0</v>
      </c>
      <c r="P26" s="31"/>
      <c r="Q26" s="72"/>
      <c r="R26" s="15" t="str">
        <f t="shared" si="1"/>
        <v/>
      </c>
      <c r="S26" s="89">
        <f t="shared" si="3"/>
        <v>0</v>
      </c>
      <c r="T26" s="39"/>
      <c r="V26" s="72"/>
    </row>
    <row r="27" spans="1:22" ht="12.75" customHeight="1">
      <c r="A27" s="10">
        <f>IF($H$4="Oui",IF(C27="",IF(G27="",IF(M27=0,IF(Q27="",1,0),0),0),IF(G27="",0,IF(M27=0,0,IF(Q27="",0,1)))),1)</f>
        <v>1</v>
      </c>
      <c r="B27" s="104"/>
      <c r="C27" s="205"/>
      <c r="D27" s="206"/>
      <c r="E27" s="207"/>
      <c r="F27" s="15"/>
      <c r="G27" s="205"/>
      <c r="H27" s="206"/>
      <c r="I27" s="207"/>
      <c r="J27" s="15"/>
      <c r="K27" s="111"/>
      <c r="L27" s="15"/>
      <c r="M27" s="102"/>
      <c r="N27" s="15" t="str">
        <f t="shared" si="0"/>
        <v/>
      </c>
      <c r="O27" s="89">
        <f t="shared" si="2"/>
        <v>0</v>
      </c>
      <c r="P27" s="31"/>
      <c r="Q27" s="72"/>
      <c r="R27" s="15" t="str">
        <f t="shared" si="1"/>
        <v/>
      </c>
      <c r="S27" s="89">
        <f t="shared" si="3"/>
        <v>0</v>
      </c>
      <c r="T27" s="39"/>
      <c r="V27" s="72"/>
    </row>
    <row r="28" spans="1:22" ht="12.75" customHeight="1">
      <c r="A28" s="10">
        <f>IF($H$4="Oui",IF(C28="",IF(G28="",IF(M28=0,IF(Q28="",1,0),0),0),IF(G28="",0,IF(M28=0,0,IF(Q28="",0,1)))),1)</f>
        <v>1</v>
      </c>
      <c r="B28" s="104"/>
      <c r="C28" s="205"/>
      <c r="D28" s="206"/>
      <c r="E28" s="207"/>
      <c r="F28" s="15"/>
      <c r="G28" s="205"/>
      <c r="H28" s="206"/>
      <c r="I28" s="207"/>
      <c r="J28" s="15"/>
      <c r="K28" s="111"/>
      <c r="L28" s="15"/>
      <c r="M28" s="102"/>
      <c r="N28" s="15" t="str">
        <f t="shared" si="0"/>
        <v/>
      </c>
      <c r="O28" s="89">
        <f t="shared" si="2"/>
        <v>0</v>
      </c>
      <c r="P28" s="31"/>
      <c r="Q28" s="72"/>
      <c r="R28" s="15" t="str">
        <f t="shared" si="1"/>
        <v/>
      </c>
      <c r="S28" s="89">
        <f t="shared" si="3"/>
        <v>0</v>
      </c>
      <c r="T28" s="39"/>
      <c r="V28" s="72"/>
    </row>
    <row r="29" spans="1:22" ht="12.75" customHeight="1">
      <c r="A29" s="10">
        <f>IF($H$4="Oui",IF(C29="",IF(G29="",IF(M29=0,IF(Q29="",1,0),0),0),IF(G29="",0,IF(M29=0,0,IF(Q29="",0,1)))),1)</f>
        <v>1</v>
      </c>
      <c r="B29" s="104"/>
      <c r="C29" s="205"/>
      <c r="D29" s="206"/>
      <c r="E29" s="207"/>
      <c r="F29" s="15"/>
      <c r="G29" s="205"/>
      <c r="H29" s="206"/>
      <c r="I29" s="207"/>
      <c r="J29" s="15"/>
      <c r="K29" s="111"/>
      <c r="L29" s="15"/>
      <c r="M29" s="102"/>
      <c r="N29" s="15" t="str">
        <f t="shared" si="0"/>
        <v/>
      </c>
      <c r="O29" s="89">
        <f t="shared" si="2"/>
        <v>0</v>
      </c>
      <c r="P29" s="31"/>
      <c r="Q29" s="72"/>
      <c r="R29" s="15" t="str">
        <f t="shared" si="1"/>
        <v/>
      </c>
      <c r="S29" s="89">
        <f t="shared" si="3"/>
        <v>0</v>
      </c>
      <c r="T29" s="39"/>
      <c r="V29" s="72"/>
    </row>
    <row r="30" spans="1:22" ht="12.75" customHeight="1">
      <c r="A30" s="10">
        <f>IF($H$4="Oui",IF(C30="",IF(G30="",IF(M30=0,IF(Q30="",1,0),0),0),IF(G30="",0,IF(M30=0,0,IF(Q30="",0,1)))),1)</f>
        <v>1</v>
      </c>
      <c r="B30" s="104"/>
      <c r="C30" s="205"/>
      <c r="D30" s="206"/>
      <c r="E30" s="207"/>
      <c r="F30" s="15"/>
      <c r="G30" s="205"/>
      <c r="H30" s="206"/>
      <c r="I30" s="207"/>
      <c r="J30" s="15"/>
      <c r="K30" s="111"/>
      <c r="L30" s="15"/>
      <c r="M30" s="102"/>
      <c r="N30" s="15" t="str">
        <f t="shared" si="0"/>
        <v/>
      </c>
      <c r="O30" s="89">
        <f t="shared" si="2"/>
        <v>0</v>
      </c>
      <c r="P30" s="31"/>
      <c r="Q30" s="72"/>
      <c r="R30" s="15" t="str">
        <f t="shared" si="1"/>
        <v/>
      </c>
      <c r="S30" s="89">
        <f t="shared" si="3"/>
        <v>0</v>
      </c>
      <c r="T30" s="39"/>
      <c r="V30" s="72"/>
    </row>
    <row r="31" spans="1:22" ht="12.75" customHeight="1">
      <c r="A31" s="10">
        <f>IF($H$4="Oui",IF(C31="",IF(G31="",IF(M31=0,IF(Q31="",1,0),0),0),IF(G31="",0,IF(M31=0,0,IF(Q31="",0,1)))),1)</f>
        <v>1</v>
      </c>
      <c r="B31" s="104"/>
      <c r="C31" s="205"/>
      <c r="D31" s="206"/>
      <c r="E31" s="207"/>
      <c r="F31" s="15"/>
      <c r="G31" s="205"/>
      <c r="H31" s="206"/>
      <c r="I31" s="207"/>
      <c r="J31" s="15"/>
      <c r="K31" s="111"/>
      <c r="L31" s="15"/>
      <c r="M31" s="102"/>
      <c r="N31" s="15" t="str">
        <f t="shared" si="0"/>
        <v/>
      </c>
      <c r="O31" s="89">
        <f t="shared" si="2"/>
        <v>0</v>
      </c>
      <c r="P31" s="31"/>
      <c r="Q31" s="72"/>
      <c r="R31" s="15" t="str">
        <f t="shared" si="1"/>
        <v/>
      </c>
      <c r="S31" s="89">
        <f t="shared" si="3"/>
        <v>0</v>
      </c>
      <c r="T31" s="39"/>
      <c r="V31" s="72"/>
    </row>
    <row r="32" spans="1:22" ht="12.75" customHeight="1">
      <c r="A32" s="10">
        <f>IF($H$4="Oui",IF(C32="",IF(G32="",IF(M32=0,IF(Q32="",1,0),0),0),IF(G32="",0,IF(M32=0,0,IF(Q32="",0,1)))),1)</f>
        <v>1</v>
      </c>
      <c r="B32" s="104"/>
      <c r="C32" s="205"/>
      <c r="D32" s="206"/>
      <c r="E32" s="207"/>
      <c r="F32" s="15"/>
      <c r="G32" s="205"/>
      <c r="H32" s="206"/>
      <c r="I32" s="207"/>
      <c r="J32" s="15"/>
      <c r="K32" s="111"/>
      <c r="L32" s="15"/>
      <c r="M32" s="102"/>
      <c r="N32" s="15" t="str">
        <f t="shared" si="0"/>
        <v/>
      </c>
      <c r="O32" s="89">
        <f t="shared" si="2"/>
        <v>0</v>
      </c>
      <c r="P32" s="31"/>
      <c r="Q32" s="72"/>
      <c r="R32" s="15" t="str">
        <f t="shared" si="1"/>
        <v/>
      </c>
      <c r="S32" s="89">
        <f t="shared" si="3"/>
        <v>0</v>
      </c>
      <c r="T32" s="39"/>
      <c r="V32" s="72"/>
    </row>
    <row r="33" spans="1:22" ht="12.75" customHeight="1">
      <c r="A33" s="10">
        <f>IF($H$4="Oui",IF(C33="",IF(G33="",IF(M33=0,IF(Q33="",1,0),0),0),IF(G33="",0,IF(M33=0,0,IF(Q33="",0,1)))),1)</f>
        <v>1</v>
      </c>
      <c r="B33" s="104"/>
      <c r="C33" s="205"/>
      <c r="D33" s="206"/>
      <c r="E33" s="207"/>
      <c r="F33" s="15"/>
      <c r="G33" s="205"/>
      <c r="H33" s="206"/>
      <c r="I33" s="207"/>
      <c r="J33" s="15"/>
      <c r="K33" s="111"/>
      <c r="L33" s="15"/>
      <c r="M33" s="102"/>
      <c r="N33" s="15" t="str">
        <f t="shared" si="0"/>
        <v/>
      </c>
      <c r="O33" s="89">
        <f t="shared" si="2"/>
        <v>0</v>
      </c>
      <c r="P33" s="31"/>
      <c r="Q33" s="72"/>
      <c r="R33" s="15" t="str">
        <f t="shared" si="1"/>
        <v/>
      </c>
      <c r="S33" s="89">
        <f t="shared" si="3"/>
        <v>0</v>
      </c>
      <c r="T33" s="39"/>
      <c r="V33" s="72"/>
    </row>
    <row r="34" spans="1:22" ht="12.75" customHeight="1">
      <c r="A34" s="10">
        <f>IF($H$4="Oui",IF(C34="",IF(G34="",IF(M34=0,IF(Q34="",1,0),0),0),IF(G34="",0,IF(M34=0,0,IF(Q34="",0,1)))),1)</f>
        <v>1</v>
      </c>
      <c r="B34" s="104"/>
      <c r="C34" s="205"/>
      <c r="D34" s="206"/>
      <c r="E34" s="207"/>
      <c r="F34" s="15"/>
      <c r="G34" s="205"/>
      <c r="H34" s="206"/>
      <c r="I34" s="207"/>
      <c r="J34" s="15"/>
      <c r="K34" s="111"/>
      <c r="L34" s="15"/>
      <c r="M34" s="102"/>
      <c r="N34" s="15" t="str">
        <f t="shared" si="0"/>
        <v/>
      </c>
      <c r="O34" s="89">
        <f t="shared" si="2"/>
        <v>0</v>
      </c>
      <c r="P34" s="31"/>
      <c r="Q34" s="72"/>
      <c r="R34" s="15" t="str">
        <f t="shared" si="1"/>
        <v/>
      </c>
      <c r="S34" s="89">
        <f t="shared" si="3"/>
        <v>0</v>
      </c>
      <c r="T34" s="39"/>
      <c r="V34" s="72"/>
    </row>
    <row r="35" spans="1:22" ht="12.75" customHeight="1">
      <c r="A35" s="10">
        <f>IF($H$4="Oui",IF(C35="",IF(G35="",IF(M35=0,IF(Q35="",1,0),0),0),IF(G35="",0,IF(M35=0,0,IF(Q35="",0,1)))),1)</f>
        <v>1</v>
      </c>
      <c r="B35" s="104"/>
      <c r="C35" s="205"/>
      <c r="D35" s="206"/>
      <c r="E35" s="207"/>
      <c r="F35" s="15"/>
      <c r="G35" s="205"/>
      <c r="H35" s="206"/>
      <c r="I35" s="207"/>
      <c r="J35" s="15"/>
      <c r="K35" s="111"/>
      <c r="L35" s="15"/>
      <c r="M35" s="102"/>
      <c r="N35" s="15" t="str">
        <f t="shared" si="0"/>
        <v/>
      </c>
      <c r="O35" s="89">
        <f t="shared" si="2"/>
        <v>0</v>
      </c>
      <c r="P35" s="31"/>
      <c r="Q35" s="72"/>
      <c r="R35" s="15" t="str">
        <f t="shared" si="1"/>
        <v/>
      </c>
      <c r="S35" s="89">
        <f t="shared" si="3"/>
        <v>0</v>
      </c>
      <c r="T35" s="39"/>
      <c r="V35" s="72"/>
    </row>
    <row r="36" spans="1:22" ht="12.75" customHeight="1">
      <c r="A36" s="10">
        <f>IF($H$4="Oui",IF(C36="",IF(G36="",IF(M36=0,IF(Q36="",1,0),0),0),IF(G36="",0,IF(M36=0,0,IF(Q36="",0,1)))),1)</f>
        <v>1</v>
      </c>
      <c r="B36" s="104"/>
      <c r="C36" s="205"/>
      <c r="D36" s="206"/>
      <c r="E36" s="207"/>
      <c r="F36" s="15"/>
      <c r="G36" s="205"/>
      <c r="H36" s="206"/>
      <c r="I36" s="207"/>
      <c r="J36" s="15"/>
      <c r="K36" s="111"/>
      <c r="L36" s="15"/>
      <c r="M36" s="102"/>
      <c r="N36" s="15" t="str">
        <f t="shared" si="0"/>
        <v/>
      </c>
      <c r="O36" s="89">
        <f t="shared" si="2"/>
        <v>0</v>
      </c>
      <c r="P36" s="31"/>
      <c r="Q36" s="72"/>
      <c r="R36" s="15" t="str">
        <f t="shared" si="1"/>
        <v/>
      </c>
      <c r="S36" s="89">
        <f t="shared" si="3"/>
        <v>0</v>
      </c>
      <c r="T36" s="39"/>
      <c r="V36" s="72"/>
    </row>
    <row r="37" spans="1:22" ht="12.75" customHeight="1" thickBot="1">
      <c r="A37" s="10">
        <f>IF($H$4="Oui",IF(C37="",IF(G37="",IF(M37=0,IF(Q37="",1,0),0),0),IF(G37="",0,IF(M37=0,0,IF(Q37="",0,1)))),1)</f>
        <v>1</v>
      </c>
      <c r="B37" s="104"/>
      <c r="C37" s="208"/>
      <c r="D37" s="209"/>
      <c r="E37" s="210"/>
      <c r="F37" s="15"/>
      <c r="G37" s="208"/>
      <c r="H37" s="209"/>
      <c r="I37" s="210"/>
      <c r="J37" s="15"/>
      <c r="K37" s="112"/>
      <c r="L37" s="15"/>
      <c r="M37" s="103"/>
      <c r="N37" s="15" t="str">
        <f t="shared" si="0"/>
        <v/>
      </c>
      <c r="O37" s="90">
        <f t="shared" si="2"/>
        <v>0</v>
      </c>
      <c r="P37" s="31"/>
      <c r="Q37" s="73"/>
      <c r="R37" s="15" t="str">
        <f t="shared" si="1"/>
        <v/>
      </c>
      <c r="S37" s="90">
        <f t="shared" si="3"/>
        <v>0</v>
      </c>
      <c r="T37" s="39"/>
      <c r="V37" s="73"/>
    </row>
    <row r="38" spans="1:22" ht="13.5" thickBot="1">
      <c r="B38" s="38"/>
      <c r="C38" s="4"/>
      <c r="S38" s="32"/>
      <c r="T38" s="39"/>
    </row>
    <row r="39" spans="1:22" ht="16.5" customHeight="1" thickBot="1">
      <c r="B39" s="38"/>
      <c r="C39" s="4"/>
      <c r="R39" s="22" t="s">
        <v>141</v>
      </c>
      <c r="S39" s="105">
        <f>SUM(S6:S37)</f>
        <v>0</v>
      </c>
      <c r="T39" s="39"/>
    </row>
    <row r="40" spans="1:22" ht="15.75">
      <c r="B40" s="38"/>
      <c r="C40" s="4" t="s">
        <v>142</v>
      </c>
      <c r="Q40" s="13"/>
      <c r="R40" s="22"/>
      <c r="S40" s="22"/>
      <c r="T40" s="39"/>
    </row>
    <row r="41" spans="1:22" ht="15.75">
      <c r="B41" s="38"/>
      <c r="C41" s="4"/>
      <c r="Q41" s="13"/>
      <c r="R41" s="22"/>
      <c r="S41" s="22"/>
      <c r="T41" s="39"/>
    </row>
    <row r="42" spans="1:22" ht="12.75">
      <c r="B42" s="38"/>
      <c r="C42" s="221" t="str">
        <f>Orientation!C25</f>
        <v>Comprend la partie des salaires bruts ou des traitements du personnel travaillant directement sur les activités du projet. Cela inclura le RPC, l’assurance-emploi et l’ISE, mais doit exclure tous les avantages discrétionnaires (c.-à-d. santé et soins dentaires) ou les primes. Assurez-vous de fournir le rôle ou le titre de la personne du travail (y compris le nombre d’ETP si plus de 1), une brève description des activités de chaque rôle dans le cadre du projet, le salaire brut horaire (convertir le « salaire » en taux horaire en divisant 2 080 heures de travail) et le nombre total d’heures de travail consacrées au projet. Dans le calcul des coûts de main-d’œuvre, les coûts de l’administration courante et des opérations de l’organisation ne sont pas admissibles. La partie des coûts salariaux du personnel dont il peut être démontré qu’elle appuie directement la réalisation du projet (c.-à-d. les gestionnaires de projet, les comptables de projet) peut être considérée comme des coûts de projet financés admissibles.</v>
      </c>
      <c r="D42" s="222"/>
      <c r="E42" s="222"/>
      <c r="F42" s="222"/>
      <c r="G42" s="222"/>
      <c r="H42" s="222"/>
      <c r="I42" s="222"/>
      <c r="J42" s="222"/>
      <c r="K42" s="222"/>
      <c r="L42" s="222"/>
      <c r="M42" s="222"/>
      <c r="N42" s="222"/>
      <c r="O42" s="222"/>
      <c r="P42" s="222"/>
      <c r="Q42" s="222"/>
      <c r="R42" s="222"/>
      <c r="S42" s="222"/>
      <c r="T42" s="39"/>
    </row>
    <row r="43" spans="1:22" ht="12.75">
      <c r="B43" s="38"/>
      <c r="C43" s="222"/>
      <c r="D43" s="222"/>
      <c r="E43" s="222"/>
      <c r="F43" s="222"/>
      <c r="G43" s="222"/>
      <c r="H43" s="222"/>
      <c r="I43" s="222"/>
      <c r="J43" s="222"/>
      <c r="K43" s="222"/>
      <c r="L43" s="222"/>
      <c r="M43" s="222"/>
      <c r="N43" s="222"/>
      <c r="O43" s="222"/>
      <c r="P43" s="222"/>
      <c r="Q43" s="222"/>
      <c r="R43" s="222"/>
      <c r="S43" s="222"/>
      <c r="T43" s="39"/>
    </row>
    <row r="44" spans="1:22" ht="12.75">
      <c r="B44" s="38"/>
      <c r="C44" s="222"/>
      <c r="D44" s="222"/>
      <c r="E44" s="222"/>
      <c r="F44" s="222"/>
      <c r="G44" s="222"/>
      <c r="H44" s="222"/>
      <c r="I44" s="222"/>
      <c r="J44" s="222"/>
      <c r="K44" s="222"/>
      <c r="L44" s="222"/>
      <c r="M44" s="222"/>
      <c r="N44" s="222"/>
      <c r="O44" s="222"/>
      <c r="P44" s="222"/>
      <c r="Q44" s="222"/>
      <c r="R44" s="222"/>
      <c r="S44" s="222"/>
      <c r="T44" s="39"/>
    </row>
    <row r="45" spans="1:22" ht="12.75">
      <c r="B45" s="38"/>
      <c r="C45" s="222"/>
      <c r="D45" s="222"/>
      <c r="E45" s="222"/>
      <c r="F45" s="222"/>
      <c r="G45" s="222"/>
      <c r="H45" s="222"/>
      <c r="I45" s="222"/>
      <c r="J45" s="222"/>
      <c r="K45" s="222"/>
      <c r="L45" s="222"/>
      <c r="M45" s="222"/>
      <c r="N45" s="222"/>
      <c r="O45" s="222"/>
      <c r="P45" s="222"/>
      <c r="Q45" s="222"/>
      <c r="R45" s="222"/>
      <c r="S45" s="222"/>
      <c r="T45" s="39"/>
    </row>
    <row r="46" spans="1:22" ht="12.75">
      <c r="B46" s="38"/>
      <c r="C46" s="222"/>
      <c r="D46" s="222"/>
      <c r="E46" s="222"/>
      <c r="F46" s="222"/>
      <c r="G46" s="222"/>
      <c r="H46" s="222"/>
      <c r="I46" s="222"/>
      <c r="J46" s="222"/>
      <c r="K46" s="222"/>
      <c r="L46" s="222"/>
      <c r="M46" s="222"/>
      <c r="N46" s="222"/>
      <c r="O46" s="222"/>
      <c r="P46" s="222"/>
      <c r="Q46" s="222"/>
      <c r="R46" s="222"/>
      <c r="S46" s="222"/>
      <c r="T46" s="39"/>
    </row>
    <row r="47" spans="1:22" ht="31.5" customHeight="1">
      <c r="B47" s="38"/>
      <c r="C47" s="222"/>
      <c r="D47" s="222"/>
      <c r="E47" s="222"/>
      <c r="F47" s="222"/>
      <c r="G47" s="222"/>
      <c r="H47" s="222"/>
      <c r="I47" s="222"/>
      <c r="J47" s="222"/>
      <c r="K47" s="222"/>
      <c r="L47" s="222"/>
      <c r="M47" s="222"/>
      <c r="N47" s="222"/>
      <c r="O47" s="222"/>
      <c r="P47" s="222"/>
      <c r="Q47" s="222"/>
      <c r="R47" s="222"/>
      <c r="S47" s="222"/>
      <c r="T47" s="39"/>
    </row>
    <row r="48" spans="1:22" ht="17.25" customHeight="1" thickBot="1">
      <c r="B48" s="40"/>
      <c r="C48" s="42"/>
      <c r="D48" s="42"/>
      <c r="E48" s="42"/>
      <c r="F48" s="42"/>
      <c r="G48" s="42"/>
      <c r="H48" s="42"/>
      <c r="I48" s="42"/>
      <c r="J48" s="42"/>
      <c r="K48" s="42"/>
      <c r="L48" s="42"/>
      <c r="M48" s="42"/>
      <c r="N48" s="42"/>
      <c r="O48" s="42"/>
      <c r="P48" s="42"/>
      <c r="Q48" s="42"/>
      <c r="R48" s="42"/>
      <c r="S48" s="42"/>
      <c r="T48" s="43"/>
    </row>
    <row r="49" ht="13.5" thickTop="1"/>
  </sheetData>
  <sheetProtection algorithmName="SHA-512" hashValue="mOLs8HX+r6PMv0TFF/nEabLkEZ9M2gD3S4p01KXnpxondZnLvfTxrIq1aXb8WS/iPi4BWjS13NTdGXoqMMdsOg==" saltValue="KfmnbDoZOv78iptTLNqotg==" spinCount="100000" sheet="1" objects="1" scenarios="1" selectLockedCells="1"/>
  <mergeCells count="68">
    <mergeCell ref="C42:S47"/>
    <mergeCell ref="C11:E11"/>
    <mergeCell ref="C12:E12"/>
    <mergeCell ref="C13:E13"/>
    <mergeCell ref="C14:E14"/>
    <mergeCell ref="C19:E19"/>
    <mergeCell ref="C20:E20"/>
    <mergeCell ref="C21:E21"/>
    <mergeCell ref="C28:E28"/>
    <mergeCell ref="C29:E29"/>
    <mergeCell ref="C30:E30"/>
    <mergeCell ref="C15:E15"/>
    <mergeCell ref="C16:E16"/>
    <mergeCell ref="C17:E17"/>
    <mergeCell ref="C18:E18"/>
    <mergeCell ref="C23:E23"/>
    <mergeCell ref="Q5:Q7"/>
    <mergeCell ref="O5:O7"/>
    <mergeCell ref="C8:E8"/>
    <mergeCell ref="C9:E9"/>
    <mergeCell ref="C10:E10"/>
    <mergeCell ref="G8:I8"/>
    <mergeCell ref="G9:I9"/>
    <mergeCell ref="G10:I10"/>
    <mergeCell ref="K5:K7"/>
    <mergeCell ref="C5:E7"/>
    <mergeCell ref="G5:I7"/>
    <mergeCell ref="M5:M7"/>
    <mergeCell ref="C24:E24"/>
    <mergeCell ref="C25:E25"/>
    <mergeCell ref="C26:E26"/>
    <mergeCell ref="C27:E27"/>
    <mergeCell ref="C22:E22"/>
    <mergeCell ref="G11:I11"/>
    <mergeCell ref="G12:I12"/>
    <mergeCell ref="G13:I13"/>
    <mergeCell ref="G14:I14"/>
    <mergeCell ref="G15:I15"/>
    <mergeCell ref="G16:I16"/>
    <mergeCell ref="G17:I17"/>
    <mergeCell ref="G18:I18"/>
    <mergeCell ref="G19:I19"/>
    <mergeCell ref="G20:I20"/>
    <mergeCell ref="G27:I27"/>
    <mergeCell ref="G28:I28"/>
    <mergeCell ref="G29:I29"/>
    <mergeCell ref="G30:I30"/>
    <mergeCell ref="G21:I21"/>
    <mergeCell ref="G22:I22"/>
    <mergeCell ref="G23:I23"/>
    <mergeCell ref="G24:I24"/>
    <mergeCell ref="G25:I25"/>
    <mergeCell ref="C4:G4"/>
    <mergeCell ref="C31:E31"/>
    <mergeCell ref="C32:E32"/>
    <mergeCell ref="C37:E37"/>
    <mergeCell ref="C33:E33"/>
    <mergeCell ref="C34:E34"/>
    <mergeCell ref="C35:E35"/>
    <mergeCell ref="C36:E36"/>
    <mergeCell ref="G36:I36"/>
    <mergeCell ref="G37:I37"/>
    <mergeCell ref="G31:I31"/>
    <mergeCell ref="G32:I32"/>
    <mergeCell ref="G33:I33"/>
    <mergeCell ref="G34:I34"/>
    <mergeCell ref="G35:I35"/>
    <mergeCell ref="G26:I26"/>
  </mergeCells>
  <phoneticPr fontId="0" type="noConversion"/>
  <conditionalFormatting sqref="H2 Q2">
    <cfRule type="cellIs" dxfId="27" priority="3" stopIfTrue="1" operator="equal">
      <formula>"Complet"</formula>
    </cfRule>
    <cfRule type="cellIs" dxfId="26" priority="4" stopIfTrue="1" operator="equal">
      <formula>"Incomplet"</formula>
    </cfRule>
  </conditionalFormatting>
  <conditionalFormatting sqref="M2">
    <cfRule type="cellIs" dxfId="25" priority="1" stopIfTrue="1" operator="equal">
      <formula>"Complete"</formula>
    </cfRule>
    <cfRule type="cellIs" dxfId="24" priority="2" stopIfTrue="1" operator="equal">
      <formula>"Incomplete"</formula>
    </cfRule>
  </conditionalFormatting>
  <dataValidations xWindow="1668" yWindow="1132" count="1">
    <dataValidation allowBlank="1" showErrorMessage="1" sqref="C57:T1048576 F5:F41 I4 K1:K5 C1:C5 M1:M5 J5:J41 A1:B1048576 N1:S41 L1:L41 M8:M41 D8:E41 G8:I41 K38:K41 C8:C42 C48:S49 T1:T49 U1:XFD1048576 D1:J3" xr:uid="{8F2D8143-D057-44B5-AAB9-8C9A881B65E6}"/>
  </dataValidations>
  <pageMargins left="0.44" right="0.39" top="0.53" bottom="0.83" header="0.5" footer="0.5"/>
  <pageSetup paperSize="9" scale="71" fitToHeight="6" orientation="landscape" r:id="rId1"/>
  <headerFooter alignWithMargins="0"/>
  <extLst>
    <ext xmlns:x14="http://schemas.microsoft.com/office/spreadsheetml/2009/9/main" uri="{CCE6A557-97BC-4b89-ADB6-D9C93CAAB3DF}">
      <x14:dataValidations xmlns:xm="http://schemas.microsoft.com/office/excel/2006/main" xWindow="1668" yWindow="1132" count="2">
        <x14:dataValidation type="list" allowBlank="1" showInputMessage="1" showErrorMessage="1" xr:uid="{F345410A-C33C-417F-A367-4C7D44C9321A}">
          <x14:formula1>
            <xm:f>Lists!$C$1:$C$2</xm:f>
          </x14:formula1>
          <xm:sqref>K8:K37</xm:sqref>
        </x14:dataValidation>
        <x14:dataValidation type="list" allowBlank="1" showErrorMessage="1" xr:uid="{240F90EB-3BB5-4EDE-B3B8-13AB061B2EFF}">
          <x14:formula1>
            <xm:f>Lists!$A$1:$A$2</xm:f>
          </x14:formula1>
          <xm:sqref>H4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71"/>
  <sheetViews>
    <sheetView workbookViewId="0">
      <selection activeCell="I4" sqref="I4"/>
    </sheetView>
  </sheetViews>
  <sheetFormatPr defaultColWidth="9.140625" defaultRowHeight="12.75" outlineLevelCol="1"/>
  <cols>
    <col min="1" max="1" width="3.42578125" style="10" customWidth="1"/>
    <col min="2" max="2" width="3.42578125" style="3" customWidth="1"/>
    <col min="3" max="3" width="23.5703125" style="3" customWidth="1"/>
    <col min="4" max="4" width="10" style="3" customWidth="1"/>
    <col min="5" max="5" width="3.5703125" style="3" customWidth="1"/>
    <col min="6" max="6" width="16.42578125" style="3" customWidth="1"/>
    <col min="7" max="7" width="3.5703125" style="3" customWidth="1"/>
    <col min="8" max="8" width="12.85546875" style="3" customWidth="1"/>
    <col min="9" max="9" width="12.42578125" style="3" customWidth="1"/>
    <col min="10" max="10" width="12.85546875" style="3" customWidth="1"/>
    <col min="11" max="11" width="14.42578125" style="3" customWidth="1"/>
    <col min="12" max="12" width="3.5703125" style="3" customWidth="1"/>
    <col min="13" max="13" width="15.5703125" style="3" customWidth="1"/>
    <col min="14" max="14" width="3.5703125" style="3" customWidth="1"/>
    <col min="15" max="15" width="15.5703125" style="3" customWidth="1"/>
    <col min="16" max="16" width="3.5703125" style="3" customWidth="1"/>
    <col min="17" max="17" width="3.42578125" style="10" customWidth="1"/>
    <col min="18" max="19" width="20.5703125" style="3" hidden="1" customWidth="1" outlineLevel="1"/>
    <col min="20" max="20" width="9.140625" style="3" collapsed="1"/>
    <col min="21" max="16384" width="9.140625" style="3"/>
  </cols>
  <sheetData>
    <row r="1" spans="1:19" ht="15.75" customHeight="1" thickBot="1">
      <c r="C1" s="29" t="str">
        <f>'Statut du formulaire'!C1</f>
        <v>Cahier d'exercices financiers des projets d'IA de NGen v2.0</v>
      </c>
      <c r="O1" s="118" t="str">
        <f>'Statut du formulaire'!R1</f>
        <v>Document confidentiel d'entreprise</v>
      </c>
    </row>
    <row r="2" spans="1:19" ht="30" customHeight="1" thickTop="1">
      <c r="A2" s="10">
        <f>IF(SUM(A4:A54)=12,1,0)</f>
        <v>0</v>
      </c>
      <c r="B2" s="60"/>
      <c r="C2" s="50" t="s">
        <v>41</v>
      </c>
      <c r="D2" s="61"/>
      <c r="E2" s="61"/>
      <c r="F2" s="61"/>
      <c r="G2" s="62" t="s">
        <v>130</v>
      </c>
      <c r="H2" s="63" t="str">
        <f>IF(A2=1,"Complet","Incomplet")</f>
        <v>Incomplet</v>
      </c>
      <c r="I2" s="61"/>
      <c r="J2" s="61"/>
      <c r="K2" s="61"/>
      <c r="L2" s="62" t="s">
        <v>39</v>
      </c>
      <c r="M2" s="63" t="str">
        <f>'Statut du formulaire'!F38</f>
        <v>incomplet</v>
      </c>
      <c r="N2" s="61"/>
      <c r="O2" s="61"/>
      <c r="P2" s="64"/>
    </row>
    <row r="3" spans="1:19" ht="13.5" thickBot="1">
      <c r="B3" s="38"/>
      <c r="P3" s="39"/>
      <c r="Q3" s="10" t="s">
        <v>132</v>
      </c>
    </row>
    <row r="4" spans="1:19" ht="15.75" thickBot="1">
      <c r="A4" s="10">
        <f>IF(I4="please select",0,1)</f>
        <v>0</v>
      </c>
      <c r="B4" s="65"/>
      <c r="C4" s="181" t="s">
        <v>143</v>
      </c>
      <c r="D4" s="181"/>
      <c r="E4" s="181"/>
      <c r="F4" s="181"/>
      <c r="G4" s="181"/>
      <c r="H4" s="181"/>
      <c r="I4" s="59" t="s">
        <v>132</v>
      </c>
      <c r="J4" s="16" t="str">
        <f>IF(I4="please select","**","")</f>
        <v>**</v>
      </c>
      <c r="P4" s="39"/>
      <c r="Q4" s="10" t="s">
        <v>144</v>
      </c>
    </row>
    <row r="5" spans="1:19" ht="12.75" customHeight="1">
      <c r="B5" s="38"/>
      <c r="P5" s="39"/>
      <c r="Q5" s="10" t="s">
        <v>145</v>
      </c>
    </row>
    <row r="6" spans="1:19" ht="12.75" customHeight="1">
      <c r="B6" s="38"/>
      <c r="C6" s="4" t="s">
        <v>146</v>
      </c>
      <c r="P6" s="39"/>
    </row>
    <row r="7" spans="1:19" ht="12.75" customHeight="1">
      <c r="B7" s="38"/>
      <c r="P7" s="39"/>
    </row>
    <row r="8" spans="1:19" s="9" customFormat="1" ht="12.75" customHeight="1">
      <c r="A8" s="12"/>
      <c r="B8" s="66"/>
      <c r="C8" s="238" t="s">
        <v>147</v>
      </c>
      <c r="D8" s="239"/>
      <c r="E8" s="161"/>
      <c r="F8" s="158" t="s">
        <v>148</v>
      </c>
      <c r="G8" s="161"/>
      <c r="H8" s="238" t="s">
        <v>149</v>
      </c>
      <c r="I8" s="239"/>
      <c r="J8" s="239"/>
      <c r="K8" s="239"/>
      <c r="L8" s="161"/>
      <c r="M8" s="211" t="s">
        <v>150</v>
      </c>
      <c r="N8" s="161"/>
      <c r="O8" s="211" t="s">
        <v>151</v>
      </c>
      <c r="P8" s="67"/>
      <c r="Q8" s="12"/>
      <c r="R8" s="234"/>
      <c r="S8" s="235"/>
    </row>
    <row r="9" spans="1:19" s="9" customFormat="1" ht="12.75" customHeight="1" thickBot="1">
      <c r="A9" s="12"/>
      <c r="B9" s="66"/>
      <c r="C9" s="240"/>
      <c r="D9" s="240"/>
      <c r="E9" s="161"/>
      <c r="F9" s="158" t="s">
        <v>152</v>
      </c>
      <c r="G9" s="161"/>
      <c r="H9" s="240"/>
      <c r="I9" s="240"/>
      <c r="J9" s="240"/>
      <c r="K9" s="240"/>
      <c r="L9" s="161"/>
      <c r="M9" s="233"/>
      <c r="N9" s="161"/>
      <c r="O9" s="216"/>
      <c r="P9" s="67"/>
      <c r="Q9" s="12"/>
      <c r="R9" s="234" t="s">
        <v>140</v>
      </c>
      <c r="S9" s="235"/>
    </row>
    <row r="10" spans="1:19" ht="12.95" customHeight="1" thickBot="1">
      <c r="A10" s="10">
        <f>IF(I4="Oui",IF(C10="",0,IF(F10="",0,IF(H10=0,0,IF(M10=0,0,IF(O10="",0,1))))),1)</f>
        <v>1</v>
      </c>
      <c r="B10" s="65"/>
      <c r="C10" s="236"/>
      <c r="D10" s="224"/>
      <c r="E10" s="16"/>
      <c r="F10" s="147"/>
      <c r="G10" s="16"/>
      <c r="H10" s="237"/>
      <c r="I10" s="228"/>
      <c r="J10" s="228"/>
      <c r="K10" s="229"/>
      <c r="L10" s="16" t="str">
        <f>IF(A10=0,IF(H10="","**",""),"")</f>
        <v/>
      </c>
      <c r="M10" s="91">
        <v>0</v>
      </c>
      <c r="N10" s="16" t="str">
        <f>IF(A10=0,IF(M10="","**",""),"")</f>
        <v/>
      </c>
      <c r="O10" s="59" t="s">
        <v>132</v>
      </c>
      <c r="P10" s="76" t="str">
        <f>IF(A10=0,IF(O10="","**",""),"")</f>
        <v/>
      </c>
      <c r="R10" s="236"/>
      <c r="S10" s="224"/>
    </row>
    <row r="11" spans="1:19" ht="12.75" customHeight="1" thickBot="1">
      <c r="B11" s="65"/>
      <c r="C11" s="225"/>
      <c r="D11" s="226"/>
      <c r="E11" s="16"/>
      <c r="F11" s="19"/>
      <c r="G11" s="16"/>
      <c r="H11" s="230"/>
      <c r="I11" s="231"/>
      <c r="J11" s="231"/>
      <c r="K11" s="232"/>
      <c r="L11" s="16"/>
      <c r="M11" s="11"/>
      <c r="N11" s="16"/>
      <c r="O11" s="11"/>
      <c r="P11" s="76"/>
      <c r="R11" s="225"/>
      <c r="S11" s="226"/>
    </row>
    <row r="12" spans="1:19" ht="6" customHeight="1" thickBot="1">
      <c r="B12" s="65"/>
      <c r="C12" s="19"/>
      <c r="D12" s="19"/>
      <c r="E12" s="16"/>
      <c r="F12" s="19"/>
      <c r="G12" s="16"/>
      <c r="H12" s="9"/>
      <c r="I12" s="9"/>
      <c r="J12" s="9"/>
      <c r="K12" s="9"/>
      <c r="L12" s="16"/>
      <c r="M12" s="11"/>
      <c r="N12" s="16"/>
      <c r="O12" s="11"/>
      <c r="P12" s="76"/>
      <c r="R12" s="19"/>
      <c r="S12" s="19"/>
    </row>
    <row r="13" spans="1:19" ht="12.75" customHeight="1" thickBot="1">
      <c r="A13" s="10">
        <f>IF($I$4="Oui",IF(C13="",IF(F13="",IF(H13=0,IF(M13=0,IF(O13="",1,0),0),0),0),IF(F13="",0,IF(H13=0,0,IF(M13=0,0,IF(O13="",0,1))))),1)</f>
        <v>1</v>
      </c>
      <c r="B13" s="65"/>
      <c r="C13" s="223"/>
      <c r="D13" s="224"/>
      <c r="E13" s="16"/>
      <c r="F13" s="77"/>
      <c r="G13" s="16"/>
      <c r="H13" s="227"/>
      <c r="I13" s="228"/>
      <c r="J13" s="228"/>
      <c r="K13" s="229"/>
      <c r="L13" s="16" t="str">
        <f>IF(A13=0,IF(H13="","**",""),"")</f>
        <v/>
      </c>
      <c r="M13" s="91">
        <v>0</v>
      </c>
      <c r="N13" s="16" t="str">
        <f>IF(A13=0,IF(M13="","**",""),"")</f>
        <v/>
      </c>
      <c r="O13" s="59" t="s">
        <v>132</v>
      </c>
      <c r="P13" s="76" t="str">
        <f>IF(A13=0,IF(O13="","**",""),"")</f>
        <v/>
      </c>
      <c r="R13" s="223"/>
      <c r="S13" s="224"/>
    </row>
    <row r="14" spans="1:19" ht="12.75" customHeight="1" thickBot="1">
      <c r="B14" s="65"/>
      <c r="C14" s="225"/>
      <c r="D14" s="226"/>
      <c r="E14" s="16"/>
      <c r="F14" s="19"/>
      <c r="G14" s="16"/>
      <c r="H14" s="230"/>
      <c r="I14" s="231"/>
      <c r="J14" s="231"/>
      <c r="K14" s="232"/>
      <c r="L14" s="16"/>
      <c r="M14" s="11"/>
      <c r="N14" s="16"/>
      <c r="O14" s="11"/>
      <c r="P14" s="76"/>
      <c r="R14" s="225"/>
      <c r="S14" s="226"/>
    </row>
    <row r="15" spans="1:19" ht="6" customHeight="1" thickBot="1">
      <c r="B15" s="65"/>
      <c r="C15" s="19"/>
      <c r="D15" s="19"/>
      <c r="E15" s="16"/>
      <c r="F15" s="19"/>
      <c r="G15" s="16"/>
      <c r="H15" s="20"/>
      <c r="I15" s="20"/>
      <c r="J15" s="20"/>
      <c r="K15" s="20"/>
      <c r="L15" s="16"/>
      <c r="M15" s="11"/>
      <c r="N15" s="16"/>
      <c r="O15" s="11"/>
      <c r="P15" s="76"/>
      <c r="R15" s="19"/>
      <c r="S15" s="19"/>
    </row>
    <row r="16" spans="1:19" ht="12.75" customHeight="1" thickBot="1">
      <c r="A16" s="10">
        <f>IF($I$4="Oui",IF(C16="",IF(F16="",IF(H16=0,IF(M16=0,IF(O16="",1,0),0),0),0),IF(F16="",0,IF(H16=0,0,IF(M16=0,0,IF(O16="",0,1))))),1)</f>
        <v>1</v>
      </c>
      <c r="B16" s="65"/>
      <c r="C16" s="223"/>
      <c r="D16" s="224"/>
      <c r="E16" s="16"/>
      <c r="F16" s="77"/>
      <c r="G16" s="16"/>
      <c r="H16" s="227"/>
      <c r="I16" s="228"/>
      <c r="J16" s="228"/>
      <c r="K16" s="229"/>
      <c r="L16" s="16" t="str">
        <f>IF(A16=0,IF(H16="","**",""),"")</f>
        <v/>
      </c>
      <c r="M16" s="91">
        <v>0</v>
      </c>
      <c r="N16" s="16" t="str">
        <f>IF(A16=0,IF(M16="","**",""),"")</f>
        <v/>
      </c>
      <c r="O16" s="59" t="s">
        <v>132</v>
      </c>
      <c r="P16" s="76" t="str">
        <f>IF(A16=0,IF(O16="","**",""),"")</f>
        <v/>
      </c>
      <c r="R16" s="223"/>
      <c r="S16" s="224"/>
    </row>
    <row r="17" spans="1:19" ht="12.75" customHeight="1" thickBot="1">
      <c r="B17" s="65"/>
      <c r="C17" s="225"/>
      <c r="D17" s="226"/>
      <c r="E17" s="16"/>
      <c r="F17" s="19"/>
      <c r="G17" s="16"/>
      <c r="H17" s="230"/>
      <c r="I17" s="231"/>
      <c r="J17" s="231"/>
      <c r="K17" s="232"/>
      <c r="L17" s="16"/>
      <c r="M17" s="11"/>
      <c r="N17" s="16"/>
      <c r="O17" s="11"/>
      <c r="P17" s="76"/>
      <c r="R17" s="225"/>
      <c r="S17" s="226"/>
    </row>
    <row r="18" spans="1:19" ht="6" customHeight="1" thickBot="1">
      <c r="B18" s="65"/>
      <c r="C18" s="19"/>
      <c r="D18" s="19"/>
      <c r="E18" s="16"/>
      <c r="F18" s="19"/>
      <c r="G18" s="16"/>
      <c r="H18" s="9"/>
      <c r="I18" s="9"/>
      <c r="J18" s="9"/>
      <c r="K18" s="9"/>
      <c r="L18" s="16"/>
      <c r="M18" s="11"/>
      <c r="N18" s="16"/>
      <c r="O18" s="11"/>
      <c r="P18" s="76"/>
      <c r="R18" s="19"/>
      <c r="S18" s="19"/>
    </row>
    <row r="19" spans="1:19" ht="12.75" customHeight="1" thickBot="1">
      <c r="A19" s="10">
        <f>IF($I$4="Oui",IF(C19="",IF(F19="",IF(H19=0,IF(M19=0,IF(O19="",1,0),0),0),0),IF(F19="",0,IF(H19=0,0,IF(M19=0,0,IF(O19="",0,1))))),1)</f>
        <v>1</v>
      </c>
      <c r="B19" s="65"/>
      <c r="C19" s="223"/>
      <c r="D19" s="224"/>
      <c r="E19" s="16" t="str">
        <f>IF(A19=0,IF(C19="","**",""),"")</f>
        <v/>
      </c>
      <c r="F19" s="77"/>
      <c r="G19" s="16" t="str">
        <f>IF(A19=0,IF(F19="","**",""),"")</f>
        <v/>
      </c>
      <c r="H19" s="227"/>
      <c r="I19" s="228"/>
      <c r="J19" s="228"/>
      <c r="K19" s="229"/>
      <c r="L19" s="16" t="str">
        <f>IF(A19=0,IF(H19="","**",""),"")</f>
        <v/>
      </c>
      <c r="M19" s="91">
        <v>0</v>
      </c>
      <c r="N19" s="16" t="str">
        <f>IF(A19=0,IF(M19="","**",""),"")</f>
        <v/>
      </c>
      <c r="O19" s="59" t="s">
        <v>132</v>
      </c>
      <c r="P19" s="76" t="str">
        <f>IF(A19=0,IF(O19="","**",""),"")</f>
        <v/>
      </c>
      <c r="R19" s="223"/>
      <c r="S19" s="224"/>
    </row>
    <row r="20" spans="1:19" ht="12.75" customHeight="1" thickBot="1">
      <c r="B20" s="65"/>
      <c r="C20" s="225"/>
      <c r="D20" s="226"/>
      <c r="E20" s="16"/>
      <c r="F20" s="19"/>
      <c r="G20" s="16"/>
      <c r="H20" s="230"/>
      <c r="I20" s="231"/>
      <c r="J20" s="231"/>
      <c r="K20" s="232"/>
      <c r="L20" s="16"/>
      <c r="M20" s="11"/>
      <c r="N20" s="16"/>
      <c r="O20" s="11"/>
      <c r="P20" s="76"/>
      <c r="R20" s="225"/>
      <c r="S20" s="226"/>
    </row>
    <row r="21" spans="1:19" ht="6" customHeight="1" thickBot="1">
      <c r="B21" s="65"/>
      <c r="C21" s="19"/>
      <c r="D21" s="19"/>
      <c r="E21" s="16"/>
      <c r="F21" s="19"/>
      <c r="G21" s="16"/>
      <c r="H21" s="9"/>
      <c r="I21" s="9"/>
      <c r="J21" s="9"/>
      <c r="K21" s="9"/>
      <c r="L21" s="16"/>
      <c r="M21" s="11"/>
      <c r="N21" s="16"/>
      <c r="O21" s="11"/>
      <c r="P21" s="76"/>
      <c r="R21" s="19"/>
      <c r="S21" s="19"/>
    </row>
    <row r="22" spans="1:19" ht="12.75" customHeight="1" thickBot="1">
      <c r="A22" s="10">
        <f>IF($I$4="Oui",IF(C22="",IF(F22="",IF(H22=0,IF(M22=0,IF(O22="",1,0),0),0),0),IF(F22="",0,IF(H22=0,0,IF(M22=0,0,IF(O22="",0,1))))),1)</f>
        <v>1</v>
      </c>
      <c r="B22" s="65"/>
      <c r="C22" s="223"/>
      <c r="D22" s="224"/>
      <c r="E22" s="16" t="str">
        <f>IF(A22=0,IF(C22="","**",""),"")</f>
        <v/>
      </c>
      <c r="F22" s="77"/>
      <c r="G22" s="16" t="str">
        <f>IF(A22=0,IF(F22="","**",""),"")</f>
        <v/>
      </c>
      <c r="H22" s="227"/>
      <c r="I22" s="228"/>
      <c r="J22" s="228"/>
      <c r="K22" s="229"/>
      <c r="L22" s="16" t="str">
        <f>IF(A22=0,IF(H22="","**",""),"")</f>
        <v/>
      </c>
      <c r="M22" s="91">
        <v>0</v>
      </c>
      <c r="N22" s="16" t="str">
        <f>IF(A22=0,IF(M22="","**",""),"")</f>
        <v/>
      </c>
      <c r="O22" s="59" t="s">
        <v>132</v>
      </c>
      <c r="P22" s="76" t="str">
        <f>IF(A22=0,IF(O22="","**",""),"")</f>
        <v/>
      </c>
      <c r="R22" s="223"/>
      <c r="S22" s="224"/>
    </row>
    <row r="23" spans="1:19" ht="12.75" customHeight="1" thickBot="1">
      <c r="B23" s="65"/>
      <c r="C23" s="225"/>
      <c r="D23" s="226"/>
      <c r="E23" s="16"/>
      <c r="F23" s="19"/>
      <c r="G23" s="16"/>
      <c r="H23" s="230"/>
      <c r="I23" s="231"/>
      <c r="J23" s="231"/>
      <c r="K23" s="232"/>
      <c r="L23" s="16"/>
      <c r="M23" s="11"/>
      <c r="N23" s="16"/>
      <c r="O23" s="11"/>
      <c r="P23" s="76"/>
      <c r="R23" s="225"/>
      <c r="S23" s="226"/>
    </row>
    <row r="24" spans="1:19" ht="6" customHeight="1" thickBot="1">
      <c r="B24" s="65"/>
      <c r="C24" s="20"/>
      <c r="D24" s="20"/>
      <c r="E24" s="16"/>
      <c r="F24" s="19"/>
      <c r="G24" s="16"/>
      <c r="H24" s="9"/>
      <c r="I24" s="9"/>
      <c r="J24" s="9"/>
      <c r="K24" s="9"/>
      <c r="L24" s="16"/>
      <c r="M24" s="11"/>
      <c r="N24" s="16"/>
      <c r="O24" s="11"/>
      <c r="P24" s="76"/>
      <c r="R24" s="20"/>
      <c r="S24" s="20"/>
    </row>
    <row r="25" spans="1:19" ht="12.75" customHeight="1" thickBot="1">
      <c r="A25" s="10">
        <f>IF($I$4="Oui",IF(C25="",IF(F25="",IF(H25=0,IF(M25=0,IF(O25="",1,0),0),0),0),IF(F25="",0,IF(H25=0,0,IF(M25=0,0,IF(O25="",0,1))))),1)</f>
        <v>1</v>
      </c>
      <c r="B25" s="65"/>
      <c r="C25" s="223"/>
      <c r="D25" s="224"/>
      <c r="E25" s="16" t="str">
        <f>IF(A25=0,IF(C25="","**",""),"")</f>
        <v/>
      </c>
      <c r="F25" s="77"/>
      <c r="G25" s="16" t="str">
        <f>IF(A25=0,IF(F25="","**",""),"")</f>
        <v/>
      </c>
      <c r="H25" s="227"/>
      <c r="I25" s="228"/>
      <c r="J25" s="228"/>
      <c r="K25" s="229"/>
      <c r="L25" s="16" t="str">
        <f>IF(A25=0,IF(H25="","**",""),"")</f>
        <v/>
      </c>
      <c r="M25" s="91">
        <v>0</v>
      </c>
      <c r="N25" s="16" t="str">
        <f>IF(A25=0,IF(M25="","**",""),"")</f>
        <v/>
      </c>
      <c r="O25" s="59" t="s">
        <v>132</v>
      </c>
      <c r="P25" s="76" t="str">
        <f>IF(A25=0,IF(O25="","**",""),"")</f>
        <v/>
      </c>
      <c r="R25" s="223"/>
      <c r="S25" s="224"/>
    </row>
    <row r="26" spans="1:19" ht="12.75" customHeight="1" thickBot="1">
      <c r="B26" s="65"/>
      <c r="C26" s="225"/>
      <c r="D26" s="226"/>
      <c r="E26" s="16"/>
      <c r="F26" s="19"/>
      <c r="G26" s="16"/>
      <c r="H26" s="230"/>
      <c r="I26" s="231"/>
      <c r="J26" s="231"/>
      <c r="K26" s="232"/>
      <c r="L26" s="16"/>
      <c r="M26" s="11"/>
      <c r="N26" s="16"/>
      <c r="O26" s="11"/>
      <c r="P26" s="76"/>
      <c r="R26" s="225"/>
      <c r="S26" s="226"/>
    </row>
    <row r="27" spans="1:19" ht="6" customHeight="1" thickBot="1">
      <c r="B27" s="65"/>
      <c r="C27" s="19"/>
      <c r="D27" s="19"/>
      <c r="E27" s="16"/>
      <c r="F27" s="19"/>
      <c r="G27" s="16"/>
      <c r="H27" s="9"/>
      <c r="I27" s="9"/>
      <c r="J27" s="9"/>
      <c r="K27" s="9"/>
      <c r="L27" s="16"/>
      <c r="M27" s="11"/>
      <c r="N27" s="16"/>
      <c r="O27" s="11"/>
      <c r="P27" s="76"/>
      <c r="R27" s="19"/>
      <c r="S27" s="19"/>
    </row>
    <row r="28" spans="1:19" ht="12.75" customHeight="1" thickBot="1">
      <c r="A28" s="10">
        <f>IF($I$4="Oui",IF(C28="",IF(F28="",IF(H28=0,IF(M28=0,IF(O28="",1,0),0),0),0),IF(F28="",0,IF(H28=0,0,IF(M28=0,0,IF(O28="",0,1))))),1)</f>
        <v>1</v>
      </c>
      <c r="B28" s="65"/>
      <c r="C28" s="223"/>
      <c r="D28" s="224"/>
      <c r="E28" s="16" t="str">
        <f>IF(A28=0,IF(C28="","**",""),"")</f>
        <v/>
      </c>
      <c r="F28" s="77"/>
      <c r="G28" s="16" t="str">
        <f>IF(A28=0,IF(F28="","**",""),"")</f>
        <v/>
      </c>
      <c r="H28" s="227"/>
      <c r="I28" s="228"/>
      <c r="J28" s="228"/>
      <c r="K28" s="229"/>
      <c r="L28" s="16" t="str">
        <f>IF(A28=0,IF(H28="","**",""),"")</f>
        <v/>
      </c>
      <c r="M28" s="91">
        <v>0</v>
      </c>
      <c r="N28" s="16" t="str">
        <f>IF(A28=0,IF(M28="","**",""),"")</f>
        <v/>
      </c>
      <c r="O28" s="59" t="s">
        <v>132</v>
      </c>
      <c r="P28" s="76" t="str">
        <f>IF(A28=0,IF(O28="","**",""),"")</f>
        <v/>
      </c>
      <c r="R28" s="223"/>
      <c r="S28" s="224"/>
    </row>
    <row r="29" spans="1:19" ht="12.75" customHeight="1" thickBot="1">
      <c r="B29" s="65"/>
      <c r="C29" s="225"/>
      <c r="D29" s="226"/>
      <c r="E29" s="16"/>
      <c r="F29" s="19"/>
      <c r="G29" s="16"/>
      <c r="H29" s="230"/>
      <c r="I29" s="231"/>
      <c r="J29" s="231"/>
      <c r="K29" s="232"/>
      <c r="L29" s="16"/>
      <c r="M29" s="11"/>
      <c r="N29" s="16"/>
      <c r="O29" s="11"/>
      <c r="P29" s="76"/>
      <c r="R29" s="225"/>
      <c r="S29" s="226"/>
    </row>
    <row r="30" spans="1:19" ht="6" customHeight="1" thickBot="1">
      <c r="B30" s="65"/>
      <c r="C30" s="19"/>
      <c r="D30" s="19"/>
      <c r="E30" s="16"/>
      <c r="F30" s="19"/>
      <c r="G30" s="16"/>
      <c r="H30" s="9"/>
      <c r="I30" s="9"/>
      <c r="J30" s="9"/>
      <c r="K30" s="9"/>
      <c r="L30" s="16"/>
      <c r="M30" s="11"/>
      <c r="N30" s="16"/>
      <c r="O30" s="11"/>
      <c r="P30" s="76"/>
      <c r="R30" s="19"/>
      <c r="S30" s="19"/>
    </row>
    <row r="31" spans="1:19" ht="12.75" customHeight="1" thickBot="1">
      <c r="A31" s="10">
        <f>IF($I$4="Oui",IF(C31="",IF(F31="",IF(H31=0,IF(M31=0,IF(O31="",1,0),0),0),0),IF(F31="",0,IF(H31=0,0,IF(M31=0,0,IF(O31="",0,1))))),1)</f>
        <v>1</v>
      </c>
      <c r="B31" s="65"/>
      <c r="C31" s="223"/>
      <c r="D31" s="224"/>
      <c r="E31" s="16" t="str">
        <f>IF(A31=0,IF(C31="","**",""),"")</f>
        <v/>
      </c>
      <c r="F31" s="77"/>
      <c r="G31" s="16" t="str">
        <f>IF(A31=0,IF(F31="","**",""),"")</f>
        <v/>
      </c>
      <c r="H31" s="227"/>
      <c r="I31" s="228"/>
      <c r="J31" s="228"/>
      <c r="K31" s="229"/>
      <c r="L31" s="16" t="str">
        <f>IF(A31=0,IF(H31="","**",""),"")</f>
        <v/>
      </c>
      <c r="M31" s="91">
        <v>0</v>
      </c>
      <c r="N31" s="16" t="str">
        <f>IF(A31=0,IF(M31="","**",""),"")</f>
        <v/>
      </c>
      <c r="O31" s="59" t="s">
        <v>132</v>
      </c>
      <c r="P31" s="76" t="str">
        <f>IF(A31=0,IF(O31="","**",""),"")</f>
        <v/>
      </c>
      <c r="R31" s="223"/>
      <c r="S31" s="224"/>
    </row>
    <row r="32" spans="1:19" ht="12.75" customHeight="1" thickBot="1">
      <c r="B32" s="65"/>
      <c r="C32" s="225"/>
      <c r="D32" s="226"/>
      <c r="E32" s="16"/>
      <c r="F32" s="19"/>
      <c r="G32" s="16"/>
      <c r="H32" s="230"/>
      <c r="I32" s="231"/>
      <c r="J32" s="231"/>
      <c r="K32" s="232"/>
      <c r="L32" s="16"/>
      <c r="M32" s="11"/>
      <c r="N32" s="16"/>
      <c r="O32" s="11"/>
      <c r="P32" s="76"/>
      <c r="R32" s="225"/>
      <c r="S32" s="226"/>
    </row>
    <row r="33" spans="1:19" ht="6" customHeight="1" thickBot="1">
      <c r="B33" s="65"/>
      <c r="C33" s="19"/>
      <c r="D33" s="19"/>
      <c r="E33" s="16"/>
      <c r="F33" s="19"/>
      <c r="G33" s="16"/>
      <c r="H33" s="9"/>
      <c r="I33" s="9"/>
      <c r="J33" s="9"/>
      <c r="K33" s="9"/>
      <c r="L33" s="16"/>
      <c r="M33" s="11"/>
      <c r="N33" s="16"/>
      <c r="O33" s="11"/>
      <c r="P33" s="76"/>
      <c r="R33" s="19"/>
      <c r="S33" s="19"/>
    </row>
    <row r="34" spans="1:19" ht="12.75" customHeight="1" thickBot="1">
      <c r="A34" s="10">
        <f>IF($I$4="Oui",IF(C34="",IF(F34="",IF(H34=0,IF(M34=0,IF(O34="",1,0),0),0),0),IF(F34="",0,IF(H34=0,0,IF(M34=0,0,IF(O34="",0,1))))),1)</f>
        <v>1</v>
      </c>
      <c r="B34" s="65"/>
      <c r="C34" s="223"/>
      <c r="D34" s="224"/>
      <c r="E34" s="16" t="str">
        <f>IF(A34=0,IF(C34="","**",""),"")</f>
        <v/>
      </c>
      <c r="F34" s="77"/>
      <c r="G34" s="16" t="str">
        <f>IF(A34=0,IF(F34="","**",""),"")</f>
        <v/>
      </c>
      <c r="H34" s="227"/>
      <c r="I34" s="228"/>
      <c r="J34" s="228"/>
      <c r="K34" s="229"/>
      <c r="L34" s="16" t="str">
        <f>IF(A34=0,IF(H34="","**",""),"")</f>
        <v/>
      </c>
      <c r="M34" s="91">
        <v>0</v>
      </c>
      <c r="N34" s="16" t="str">
        <f>IF(A34=0,IF(M34="","**",""),"")</f>
        <v/>
      </c>
      <c r="O34" s="59" t="s">
        <v>132</v>
      </c>
      <c r="P34" s="76" t="str">
        <f>IF(A34=0,IF(O34="","**",""),"")</f>
        <v/>
      </c>
      <c r="R34" s="223"/>
      <c r="S34" s="224"/>
    </row>
    <row r="35" spans="1:19" ht="12.75" customHeight="1" thickBot="1">
      <c r="B35" s="65"/>
      <c r="C35" s="225"/>
      <c r="D35" s="226"/>
      <c r="E35" s="16"/>
      <c r="F35" s="19"/>
      <c r="G35" s="16"/>
      <c r="H35" s="230"/>
      <c r="I35" s="231"/>
      <c r="J35" s="231"/>
      <c r="K35" s="232"/>
      <c r="L35" s="16"/>
      <c r="M35" s="11"/>
      <c r="N35" s="16"/>
      <c r="O35" s="11"/>
      <c r="P35" s="76"/>
      <c r="R35" s="225"/>
      <c r="S35" s="226"/>
    </row>
    <row r="36" spans="1:19" ht="6" customHeight="1" thickBot="1">
      <c r="B36" s="65"/>
      <c r="C36" s="19"/>
      <c r="D36" s="19"/>
      <c r="E36" s="16"/>
      <c r="F36" s="19"/>
      <c r="G36" s="16"/>
      <c r="H36" s="9"/>
      <c r="I36" s="9"/>
      <c r="J36" s="9"/>
      <c r="K36" s="9"/>
      <c r="L36" s="16"/>
      <c r="M36" s="11"/>
      <c r="N36" s="16"/>
      <c r="O36" s="11"/>
      <c r="P36" s="76"/>
      <c r="R36" s="19"/>
      <c r="S36" s="19"/>
    </row>
    <row r="37" spans="1:19" ht="12.75" customHeight="1" thickBot="1">
      <c r="A37" s="10">
        <f>IF($I$4="Oui",IF(C37="",IF(F37="",IF(H37=0,IF(M37=0,IF(O37="",1,0),0),0),0),IF(F37="",0,IF(H37=0,0,IF(M37=0,0,IF(O37="",0,1))))),1)</f>
        <v>1</v>
      </c>
      <c r="B37" s="65"/>
      <c r="C37" s="223"/>
      <c r="D37" s="224"/>
      <c r="E37" s="16" t="str">
        <f>IF(A37=0,IF(C37="","**",""),"")</f>
        <v/>
      </c>
      <c r="F37" s="77"/>
      <c r="G37" s="16" t="str">
        <f>IF(A37=0,IF(F37="","**",""),"")</f>
        <v/>
      </c>
      <c r="H37" s="227"/>
      <c r="I37" s="228"/>
      <c r="J37" s="228"/>
      <c r="K37" s="229"/>
      <c r="L37" s="16" t="str">
        <f>IF(A37=0,IF(H37="","**",""),"")</f>
        <v/>
      </c>
      <c r="M37" s="91">
        <v>0</v>
      </c>
      <c r="N37" s="16" t="str">
        <f>IF(A37=0,IF(M37="","**",""),"")</f>
        <v/>
      </c>
      <c r="O37" s="59" t="s">
        <v>132</v>
      </c>
      <c r="P37" s="76" t="str">
        <f>IF(A37=0,IF(O37="","**",""),"")</f>
        <v/>
      </c>
      <c r="R37" s="223"/>
      <c r="S37" s="224"/>
    </row>
    <row r="38" spans="1:19" ht="12.75" customHeight="1" thickBot="1">
      <c r="B38" s="65"/>
      <c r="C38" s="225"/>
      <c r="D38" s="226"/>
      <c r="E38" s="16"/>
      <c r="F38" s="19"/>
      <c r="G38" s="16"/>
      <c r="H38" s="230"/>
      <c r="I38" s="231"/>
      <c r="J38" s="231"/>
      <c r="K38" s="232"/>
      <c r="L38" s="16"/>
      <c r="M38" s="11"/>
      <c r="N38" s="16"/>
      <c r="O38" s="11"/>
      <c r="P38" s="76"/>
      <c r="R38" s="225"/>
      <c r="S38" s="226"/>
    </row>
    <row r="39" spans="1:19" ht="13.5" thickBot="1">
      <c r="B39" s="38"/>
      <c r="P39" s="39"/>
    </row>
    <row r="40" spans="1:19" ht="16.5" thickBot="1">
      <c r="B40" s="38"/>
      <c r="L40" s="106" t="s">
        <v>153</v>
      </c>
      <c r="M40" s="107">
        <f>SUM(M10:M39)</f>
        <v>0</v>
      </c>
      <c r="P40" s="39"/>
    </row>
    <row r="41" spans="1:19" ht="15.75">
      <c r="B41" s="38"/>
      <c r="L41" s="106"/>
      <c r="P41" s="39"/>
    </row>
    <row r="42" spans="1:19" ht="15">
      <c r="B42" s="38"/>
      <c r="C42" s="248" t="str">
        <f>Orientation!C28</f>
        <v>Cette section devrait être utilisée pour montrer tout travail rémunéré qui est essentiel à la réussite du projet, lorsque l’expertise n’existe pas dans le groupe de collaboration et qu’une source externe est requise. Les coûts liés à la sous-traitance doivent être comptabilisés à la juste valeur marchande et doivent être raisonnables et conformes aux normes et pratiques de l’industrie. Un partenaire de projet ne peut pas non plus être un sous-traitant ou un consultant en matière de main-d’œuvre. Le montant total des coûts de sous-traitance ou de consultation ne peut dépasser 40 % de la valeur des coûts totaux du projet.</v>
      </c>
      <c r="D42" s="249"/>
      <c r="E42" s="249"/>
      <c r="F42" s="249"/>
      <c r="G42" s="249"/>
      <c r="H42" s="249"/>
      <c r="I42" s="249"/>
      <c r="J42" s="249"/>
      <c r="K42" s="249"/>
      <c r="L42" s="249"/>
      <c r="M42" s="249"/>
      <c r="N42" s="249"/>
      <c r="O42" s="249"/>
      <c r="P42" s="167"/>
    </row>
    <row r="43" spans="1:19" ht="15">
      <c r="B43" s="38"/>
      <c r="C43" s="249"/>
      <c r="D43" s="249"/>
      <c r="E43" s="249"/>
      <c r="F43" s="249"/>
      <c r="G43" s="249"/>
      <c r="H43" s="249"/>
      <c r="I43" s="249"/>
      <c r="J43" s="249"/>
      <c r="K43" s="249"/>
      <c r="L43" s="249"/>
      <c r="M43" s="249"/>
      <c r="N43" s="249"/>
      <c r="O43" s="249"/>
      <c r="P43" s="167"/>
    </row>
    <row r="44" spans="1:19" ht="30" customHeight="1">
      <c r="B44" s="38"/>
      <c r="C44" s="249"/>
      <c r="D44" s="249"/>
      <c r="E44" s="249"/>
      <c r="F44" s="249"/>
      <c r="G44" s="249"/>
      <c r="H44" s="249"/>
      <c r="I44" s="249"/>
      <c r="J44" s="249"/>
      <c r="K44" s="249"/>
      <c r="L44" s="249"/>
      <c r="M44" s="249"/>
      <c r="N44" s="249"/>
      <c r="O44" s="249"/>
      <c r="P44" s="167"/>
    </row>
    <row r="45" spans="1:19" ht="15">
      <c r="B45" s="38"/>
      <c r="C45" s="249"/>
      <c r="D45" s="249"/>
      <c r="E45" s="249"/>
      <c r="F45" s="249"/>
      <c r="G45" s="249"/>
      <c r="H45" s="249"/>
      <c r="I45" s="249"/>
      <c r="J45" s="249"/>
      <c r="K45" s="249"/>
      <c r="L45" s="249"/>
      <c r="M45" s="249"/>
      <c r="N45" s="249"/>
      <c r="O45" s="249"/>
      <c r="P45" s="167"/>
    </row>
    <row r="46" spans="1:19" ht="7.5" customHeight="1">
      <c r="B46" s="38"/>
      <c r="C46" s="151"/>
      <c r="D46" s="151"/>
      <c r="E46" s="151"/>
      <c r="F46" s="151"/>
      <c r="G46" s="151"/>
      <c r="H46" s="151"/>
      <c r="I46" s="151"/>
      <c r="J46" s="151"/>
      <c r="K46" s="151"/>
      <c r="L46" s="151"/>
      <c r="M46" s="151"/>
      <c r="N46" s="151"/>
      <c r="O46" s="151"/>
      <c r="P46" s="152"/>
    </row>
    <row r="47" spans="1:19" ht="15">
      <c r="B47" s="38"/>
      <c r="C47" s="248" t="str">
        <f>Orientation!C64</f>
        <v>Tous les coûts admissibles engagés à l’extérieur du Canada peuvent être pris en considération pour remboursement SEULEMENT avec l’approbation préalable de NGen. Ces coûts doivent être essentiels au projet, et il n’y a pas d’autres solutions canadiennes capables d’entreprendre les travaux de la manière requise. Ce consentement n’est pas requis pour l’équipement, le matériel ou les fournitures qui sont achetés auprès de fournisseurs à l’extérieur du Canada et expédiés au Canada, mais il est recommandé de vérifier auprès de NGen avant tout achat important à l’extérieur du Canada. Le consentement n’est pas non plus requis pour les coûts liés à l’obtention de droits de propriété intellectuelle dans des pays étrangers.</v>
      </c>
      <c r="D47" s="249"/>
      <c r="E47" s="249"/>
      <c r="F47" s="249"/>
      <c r="G47" s="249"/>
      <c r="H47" s="249"/>
      <c r="I47" s="249"/>
      <c r="J47" s="249"/>
      <c r="K47" s="249"/>
      <c r="L47" s="249"/>
      <c r="M47" s="249"/>
      <c r="N47" s="249"/>
      <c r="O47" s="249"/>
      <c r="P47" s="167"/>
    </row>
    <row r="48" spans="1:19" ht="15">
      <c r="B48" s="38"/>
      <c r="C48" s="249"/>
      <c r="D48" s="249"/>
      <c r="E48" s="249"/>
      <c r="F48" s="249"/>
      <c r="G48" s="249"/>
      <c r="H48" s="249"/>
      <c r="I48" s="249"/>
      <c r="J48" s="249"/>
      <c r="K48" s="249"/>
      <c r="L48" s="249"/>
      <c r="M48" s="249"/>
      <c r="N48" s="249"/>
      <c r="O48" s="249"/>
      <c r="P48" s="167"/>
    </row>
    <row r="49" spans="1:16" ht="30.75" customHeight="1">
      <c r="B49" s="38"/>
      <c r="C49" s="249"/>
      <c r="D49" s="249"/>
      <c r="E49" s="249"/>
      <c r="F49" s="249"/>
      <c r="G49" s="249"/>
      <c r="H49" s="249"/>
      <c r="I49" s="249"/>
      <c r="J49" s="249"/>
      <c r="K49" s="249"/>
      <c r="L49" s="249"/>
      <c r="M49" s="249"/>
      <c r="N49" s="249"/>
      <c r="O49" s="249"/>
      <c r="P49" s="167"/>
    </row>
    <row r="50" spans="1:16" ht="15">
      <c r="B50" s="38"/>
      <c r="C50" s="249"/>
      <c r="D50" s="249"/>
      <c r="E50" s="249"/>
      <c r="F50" s="249"/>
      <c r="G50" s="249"/>
      <c r="H50" s="249"/>
      <c r="I50" s="249"/>
      <c r="J50" s="249"/>
      <c r="K50" s="249"/>
      <c r="L50" s="249"/>
      <c r="M50" s="249"/>
      <c r="N50" s="249"/>
      <c r="O50" s="249"/>
      <c r="P50" s="167"/>
    </row>
    <row r="51" spans="1:16" ht="15">
      <c r="B51" s="38"/>
      <c r="C51" s="249"/>
      <c r="D51" s="249"/>
      <c r="E51" s="249"/>
      <c r="F51" s="249"/>
      <c r="G51" s="249"/>
      <c r="H51" s="249"/>
      <c r="I51" s="249"/>
      <c r="J51" s="249"/>
      <c r="K51" s="249"/>
      <c r="L51" s="249"/>
      <c r="M51" s="249"/>
      <c r="N51" s="249"/>
      <c r="O51" s="249"/>
      <c r="P51" s="167"/>
    </row>
    <row r="52" spans="1:16" ht="7.5" customHeight="1">
      <c r="B52" s="38"/>
      <c r="L52" s="106"/>
      <c r="P52" s="39"/>
    </row>
    <row r="53" spans="1:16" ht="39" customHeight="1" thickBot="1">
      <c r="B53" s="38"/>
      <c r="C53" s="246" t="s">
        <v>154</v>
      </c>
      <c r="D53" s="246"/>
      <c r="E53" s="246"/>
      <c r="F53" s="246"/>
      <c r="G53" s="246"/>
      <c r="H53" s="246"/>
      <c r="I53" s="246"/>
      <c r="J53" s="246"/>
      <c r="K53" s="246"/>
      <c r="L53" s="247"/>
      <c r="M53" s="247"/>
      <c r="N53" s="247"/>
      <c r="O53" s="247"/>
      <c r="P53" s="39"/>
    </row>
    <row r="54" spans="1:16" ht="15.75" customHeight="1">
      <c r="A54" s="10">
        <f>IF(I4="Oui",IF(C54="",0,1),1)</f>
        <v>1</v>
      </c>
      <c r="B54" s="38"/>
      <c r="C54" s="223"/>
      <c r="D54" s="241"/>
      <c r="E54" s="241"/>
      <c r="F54" s="241"/>
      <c r="G54" s="241"/>
      <c r="H54" s="241"/>
      <c r="I54" s="241"/>
      <c r="J54" s="241"/>
      <c r="K54" s="241"/>
      <c r="L54" s="241"/>
      <c r="M54" s="241"/>
      <c r="N54" s="241"/>
      <c r="O54" s="224"/>
      <c r="P54" s="76" t="str">
        <f>IF(A54=0,IF(C54="","**",""),"")</f>
        <v/>
      </c>
    </row>
    <row r="55" spans="1:16" ht="15.75" customHeight="1">
      <c r="B55" s="38"/>
      <c r="C55" s="242"/>
      <c r="D55" s="243"/>
      <c r="E55" s="243"/>
      <c r="F55" s="243"/>
      <c r="G55" s="243"/>
      <c r="H55" s="243"/>
      <c r="I55" s="243"/>
      <c r="J55" s="243"/>
      <c r="K55" s="243"/>
      <c r="L55" s="243"/>
      <c r="M55" s="243"/>
      <c r="N55" s="243"/>
      <c r="O55" s="244"/>
      <c r="P55" s="39"/>
    </row>
    <row r="56" spans="1:16" ht="15.75" customHeight="1">
      <c r="B56" s="38"/>
      <c r="C56" s="242"/>
      <c r="D56" s="243"/>
      <c r="E56" s="243"/>
      <c r="F56" s="243"/>
      <c r="G56" s="243"/>
      <c r="H56" s="243"/>
      <c r="I56" s="243"/>
      <c r="J56" s="243"/>
      <c r="K56" s="243"/>
      <c r="L56" s="243"/>
      <c r="M56" s="243"/>
      <c r="N56" s="243"/>
      <c r="O56" s="244"/>
      <c r="P56" s="39"/>
    </row>
    <row r="57" spans="1:16" ht="15.75" customHeight="1">
      <c r="B57" s="38"/>
      <c r="C57" s="242"/>
      <c r="D57" s="243"/>
      <c r="E57" s="243"/>
      <c r="F57" s="243"/>
      <c r="G57" s="243"/>
      <c r="H57" s="243"/>
      <c r="I57" s="243"/>
      <c r="J57" s="243"/>
      <c r="K57" s="243"/>
      <c r="L57" s="243"/>
      <c r="M57" s="243"/>
      <c r="N57" s="243"/>
      <c r="O57" s="244"/>
      <c r="P57" s="39"/>
    </row>
    <row r="58" spans="1:16" ht="15.75" customHeight="1">
      <c r="B58" s="38"/>
      <c r="C58" s="242"/>
      <c r="D58" s="243"/>
      <c r="E58" s="243"/>
      <c r="F58" s="243"/>
      <c r="G58" s="243"/>
      <c r="H58" s="243"/>
      <c r="I58" s="243"/>
      <c r="J58" s="243"/>
      <c r="K58" s="243"/>
      <c r="L58" s="243"/>
      <c r="M58" s="243"/>
      <c r="N58" s="243"/>
      <c r="O58" s="244"/>
      <c r="P58" s="39"/>
    </row>
    <row r="59" spans="1:16" ht="15.75" customHeight="1">
      <c r="B59" s="38"/>
      <c r="C59" s="242"/>
      <c r="D59" s="243"/>
      <c r="E59" s="243"/>
      <c r="F59" s="243"/>
      <c r="G59" s="243"/>
      <c r="H59" s="243"/>
      <c r="I59" s="243"/>
      <c r="J59" s="243"/>
      <c r="K59" s="243"/>
      <c r="L59" s="243"/>
      <c r="M59" s="243"/>
      <c r="N59" s="243"/>
      <c r="O59" s="244"/>
      <c r="P59" s="39"/>
    </row>
    <row r="60" spans="1:16" ht="15.75" customHeight="1">
      <c r="B60" s="38"/>
      <c r="C60" s="242"/>
      <c r="D60" s="243"/>
      <c r="E60" s="243"/>
      <c r="F60" s="243"/>
      <c r="G60" s="243"/>
      <c r="H60" s="243"/>
      <c r="I60" s="243"/>
      <c r="J60" s="243"/>
      <c r="K60" s="243"/>
      <c r="L60" s="243"/>
      <c r="M60" s="243"/>
      <c r="N60" s="243"/>
      <c r="O60" s="244"/>
      <c r="P60" s="39"/>
    </row>
    <row r="61" spans="1:16" ht="15.75" customHeight="1">
      <c r="B61" s="38"/>
      <c r="C61" s="242"/>
      <c r="D61" s="243"/>
      <c r="E61" s="243"/>
      <c r="F61" s="243"/>
      <c r="G61" s="243"/>
      <c r="H61" s="243"/>
      <c r="I61" s="243"/>
      <c r="J61" s="243"/>
      <c r="K61" s="243"/>
      <c r="L61" s="243"/>
      <c r="M61" s="243"/>
      <c r="N61" s="243"/>
      <c r="O61" s="244"/>
      <c r="P61" s="39"/>
    </row>
    <row r="62" spans="1:16" ht="15.75" customHeight="1">
      <c r="B62" s="38"/>
      <c r="C62" s="242"/>
      <c r="D62" s="243"/>
      <c r="E62" s="243"/>
      <c r="F62" s="243"/>
      <c r="G62" s="243"/>
      <c r="H62" s="243"/>
      <c r="I62" s="243"/>
      <c r="J62" s="243"/>
      <c r="K62" s="243"/>
      <c r="L62" s="243"/>
      <c r="M62" s="243"/>
      <c r="N62" s="243"/>
      <c r="O62" s="244"/>
      <c r="P62" s="39"/>
    </row>
    <row r="63" spans="1:16" ht="15.75" customHeight="1">
      <c r="B63" s="38"/>
      <c r="C63" s="242"/>
      <c r="D63" s="243"/>
      <c r="E63" s="243"/>
      <c r="F63" s="243"/>
      <c r="G63" s="243"/>
      <c r="H63" s="243"/>
      <c r="I63" s="243"/>
      <c r="J63" s="243"/>
      <c r="K63" s="243"/>
      <c r="L63" s="243"/>
      <c r="M63" s="243"/>
      <c r="N63" s="243"/>
      <c r="O63" s="244"/>
      <c r="P63" s="39"/>
    </row>
    <row r="64" spans="1:16" ht="15.75" customHeight="1">
      <c r="B64" s="38"/>
      <c r="C64" s="242"/>
      <c r="D64" s="243"/>
      <c r="E64" s="243"/>
      <c r="F64" s="243"/>
      <c r="G64" s="243"/>
      <c r="H64" s="243"/>
      <c r="I64" s="243"/>
      <c r="J64" s="243"/>
      <c r="K64" s="243"/>
      <c r="L64" s="243"/>
      <c r="M64" s="243"/>
      <c r="N64" s="243"/>
      <c r="O64" s="244"/>
      <c r="P64" s="39"/>
    </row>
    <row r="65" spans="2:16" ht="15.75" customHeight="1">
      <c r="B65" s="38"/>
      <c r="C65" s="242"/>
      <c r="D65" s="243"/>
      <c r="E65" s="243"/>
      <c r="F65" s="243"/>
      <c r="G65" s="243"/>
      <c r="H65" s="243"/>
      <c r="I65" s="243"/>
      <c r="J65" s="243"/>
      <c r="K65" s="243"/>
      <c r="L65" s="243"/>
      <c r="M65" s="243"/>
      <c r="N65" s="243"/>
      <c r="O65" s="244"/>
      <c r="P65" s="39"/>
    </row>
    <row r="66" spans="2:16" ht="15.75" customHeight="1">
      <c r="B66" s="38"/>
      <c r="C66" s="242"/>
      <c r="D66" s="243"/>
      <c r="E66" s="243"/>
      <c r="F66" s="243"/>
      <c r="G66" s="243"/>
      <c r="H66" s="243"/>
      <c r="I66" s="243"/>
      <c r="J66" s="243"/>
      <c r="K66" s="243"/>
      <c r="L66" s="243"/>
      <c r="M66" s="243"/>
      <c r="N66" s="243"/>
      <c r="O66" s="244"/>
      <c r="P66" s="39"/>
    </row>
    <row r="67" spans="2:16" ht="15.75" customHeight="1">
      <c r="B67" s="38"/>
      <c r="C67" s="242"/>
      <c r="D67" s="243"/>
      <c r="E67" s="243"/>
      <c r="F67" s="243"/>
      <c r="G67" s="243"/>
      <c r="H67" s="243"/>
      <c r="I67" s="243"/>
      <c r="J67" s="243"/>
      <c r="K67" s="243"/>
      <c r="L67" s="243"/>
      <c r="M67" s="243"/>
      <c r="N67" s="243"/>
      <c r="O67" s="244"/>
      <c r="P67" s="39"/>
    </row>
    <row r="68" spans="2:16" ht="15.75" customHeight="1" thickBot="1">
      <c r="B68" s="38"/>
      <c r="C68" s="225"/>
      <c r="D68" s="245"/>
      <c r="E68" s="245"/>
      <c r="F68" s="245"/>
      <c r="G68" s="245"/>
      <c r="H68" s="245"/>
      <c r="I68" s="245"/>
      <c r="J68" s="245"/>
      <c r="K68" s="245"/>
      <c r="L68" s="245"/>
      <c r="M68" s="245"/>
      <c r="N68" s="245"/>
      <c r="O68" s="226"/>
      <c r="P68" s="39"/>
    </row>
    <row r="69" spans="2:16" ht="15.75" customHeight="1">
      <c r="B69" s="38"/>
      <c r="C69" s="150"/>
      <c r="D69" s="150"/>
      <c r="E69" s="150"/>
      <c r="F69" s="150"/>
      <c r="G69" s="150"/>
      <c r="H69" s="150"/>
      <c r="I69" s="150"/>
      <c r="J69" s="150"/>
      <c r="K69" s="150"/>
      <c r="L69" s="150"/>
      <c r="M69" s="150"/>
      <c r="N69" s="150"/>
      <c r="O69" s="150"/>
      <c r="P69" s="39"/>
    </row>
    <row r="70" spans="2:16" ht="13.5" thickBot="1">
      <c r="B70" s="40"/>
      <c r="C70" s="42"/>
      <c r="D70" s="42"/>
      <c r="E70" s="42"/>
      <c r="F70" s="42"/>
      <c r="G70" s="42"/>
      <c r="H70" s="42"/>
      <c r="I70" s="42"/>
      <c r="J70" s="42"/>
      <c r="K70" s="42"/>
      <c r="L70" s="42"/>
      <c r="M70" s="42"/>
      <c r="N70" s="42"/>
      <c r="O70" s="42"/>
      <c r="P70" s="43"/>
    </row>
    <row r="71" spans="2:16" ht="13.5" thickTop="1"/>
  </sheetData>
  <sheetProtection algorithmName="SHA-512" hashValue="jFpI4KfvEckr9dAYWNWHrZ8f6yqcs8T0v+kKRMrY0rS3yRc2fCtaJpz1Qqd6dujwF/BIJb5ZAxeZltT+KrjVNw==" saltValue="o8ccDP6YNvXW+X2/tJF4qw==" spinCount="100000" sheet="1" objects="1" scenarios="1" selectLockedCells="1"/>
  <mergeCells count="41">
    <mergeCell ref="C54:O68"/>
    <mergeCell ref="H28:K29"/>
    <mergeCell ref="C53:O53"/>
    <mergeCell ref="H37:K38"/>
    <mergeCell ref="C42:O45"/>
    <mergeCell ref="C47:O51"/>
    <mergeCell ref="C13:D14"/>
    <mergeCell ref="C19:D20"/>
    <mergeCell ref="C16:D17"/>
    <mergeCell ref="C4:H4"/>
    <mergeCell ref="C10:D11"/>
    <mergeCell ref="H10:K11"/>
    <mergeCell ref="H8:K9"/>
    <mergeCell ref="C8:D9"/>
    <mergeCell ref="H13:K14"/>
    <mergeCell ref="H16:K17"/>
    <mergeCell ref="R8:S8"/>
    <mergeCell ref="R9:S9"/>
    <mergeCell ref="R10:S11"/>
    <mergeCell ref="R13:S14"/>
    <mergeCell ref="R16:S17"/>
    <mergeCell ref="M8:M9"/>
    <mergeCell ref="O8:O9"/>
    <mergeCell ref="H19:K20"/>
    <mergeCell ref="H22:K23"/>
    <mergeCell ref="H25:K26"/>
    <mergeCell ref="C25:D26"/>
    <mergeCell ref="C37:D38"/>
    <mergeCell ref="H31:K32"/>
    <mergeCell ref="H34:K35"/>
    <mergeCell ref="C22:D23"/>
    <mergeCell ref="C34:D35"/>
    <mergeCell ref="C28:D29"/>
    <mergeCell ref="C31:D32"/>
    <mergeCell ref="R34:S35"/>
    <mergeCell ref="R37:S38"/>
    <mergeCell ref="R19:S20"/>
    <mergeCell ref="R22:S23"/>
    <mergeCell ref="R25:S26"/>
    <mergeCell ref="R28:S29"/>
    <mergeCell ref="R31:S32"/>
  </mergeCells>
  <phoneticPr fontId="0" type="noConversion"/>
  <conditionalFormatting sqref="M2 H2">
    <cfRule type="cellIs" dxfId="23" priority="1" stopIfTrue="1" operator="equal">
      <formula>"Complet"</formula>
    </cfRule>
    <cfRule type="cellIs" dxfId="22" priority="2" stopIfTrue="1" operator="equal">
      <formula>"Incomplet"</formula>
    </cfRule>
  </conditionalFormatting>
  <dataValidations xWindow="607" yWindow="345" count="1">
    <dataValidation allowBlank="1" showErrorMessage="1" sqref="I1:I3 O11:O12 O14:O15 O17:O18 O20:O21 O23:O24 O26:O27 O29:O30 O32:O33 O35:O36 C80:O1048576 C70:O72 P52:P1048576 P1:P41 O1:O8 M1:M8 C52:C54 H1:H8 L52:O52 I5:I7 J2:M2 D1:D7 C1:C8 J1:K1 J3:K7 E1:G41 L1:L41 H10:K41 N1:N41 O38:O41 D10:D41 M10:M41 C10:C42 D46:O46 C46:C47 D52:K53 A1:B1048576 Q1:XFD1048576" xr:uid="{9B4FB360-F30D-4BA6-A57D-7152C0B33930}"/>
  </dataValidations>
  <pageMargins left="0.75" right="0.75" top="1" bottom="1" header="0.5" footer="0.5"/>
  <pageSetup paperSize="9" scale="82" fitToHeight="6" orientation="landscape" r:id="rId1"/>
  <headerFooter alignWithMargins="0"/>
  <extLst>
    <ext xmlns:x14="http://schemas.microsoft.com/office/spreadsheetml/2009/9/main" uri="{CCE6A557-97BC-4b89-ADB6-D9C93CAAB3DF}">
      <x14:dataValidations xmlns:xm="http://schemas.microsoft.com/office/excel/2006/main" xWindow="607" yWindow="345" count="2">
        <x14:dataValidation type="list" allowBlank="1" showErrorMessage="1" xr:uid="{D9D94304-9A02-44A6-ADA5-5DF1AEC616CD}">
          <x14:formula1>
            <xm:f>Lists!$D$1:$D$2</xm:f>
          </x14:formula1>
          <xm:sqref>O13 O16 O19 O22 O25 O28 O31 O34 O10 O37</xm:sqref>
        </x14:dataValidation>
        <x14:dataValidation type="list" allowBlank="1" showErrorMessage="1" xr:uid="{CC45D0FA-A30D-4AD2-92BD-EC81505B4E9F}">
          <x14:formula1>
            <xm:f>Lists!$A$1:$A$2</xm:f>
          </x14:formula1>
          <xm:sqref>I4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98"/>
  <sheetViews>
    <sheetView workbookViewId="0">
      <selection activeCell="F21" sqref="F21:G23"/>
    </sheetView>
  </sheetViews>
  <sheetFormatPr defaultColWidth="9.140625" defaultRowHeight="12.75" outlineLevelCol="1"/>
  <cols>
    <col min="1" max="1" width="3.42578125" style="119" customWidth="1"/>
    <col min="2" max="2" width="3.42578125" style="3" customWidth="1"/>
    <col min="3" max="4" width="20.85546875" style="3" customWidth="1"/>
    <col min="5" max="5" width="5.140625" style="3" customWidth="1"/>
    <col min="6" max="7" width="20.85546875" style="3" customWidth="1"/>
    <col min="8" max="8" width="3.5703125" style="3" customWidth="1"/>
    <col min="9" max="9" width="13.42578125" style="3" customWidth="1"/>
    <col min="10" max="10" width="3.5703125" style="3" customWidth="1"/>
    <col min="11" max="11" width="17.140625" style="3" customWidth="1"/>
    <col min="12" max="12" width="2.42578125" style="3" customWidth="1"/>
    <col min="13" max="13" width="15.5703125" style="3" customWidth="1"/>
    <col min="14" max="15" width="3.42578125" style="3" customWidth="1"/>
    <col min="16" max="19" width="11.42578125" style="3" hidden="1" customWidth="1" outlineLevel="1"/>
    <col min="20" max="20" width="9.140625" style="3" collapsed="1"/>
    <col min="21" max="16384" width="9.140625" style="3"/>
  </cols>
  <sheetData>
    <row r="1" spans="1:21" ht="15.75" customHeight="1" thickBot="1">
      <c r="C1" s="29" t="str">
        <f>'Statut du formulaire'!C1</f>
        <v>Cahier d'exercices financiers des projets d'IA de NGen v2.0</v>
      </c>
      <c r="M1" s="118" t="str">
        <f>'Statut du formulaire'!R1</f>
        <v>Document confidentiel d'entreprise</v>
      </c>
    </row>
    <row r="2" spans="1:21" ht="30" customHeight="1" thickTop="1">
      <c r="A2" s="119">
        <f>IF(SUM(A4:A85)=21,1,0)</f>
        <v>0</v>
      </c>
      <c r="B2" s="60"/>
      <c r="C2" s="50" t="s">
        <v>155</v>
      </c>
      <c r="D2" s="61"/>
      <c r="E2" s="61"/>
      <c r="F2" s="156" t="s">
        <v>130</v>
      </c>
      <c r="G2" s="63" t="str">
        <f>IF(A2=1,"Complet","Incomplet")</f>
        <v>Incomplet</v>
      </c>
      <c r="H2" s="61"/>
      <c r="I2" s="61"/>
      <c r="J2" s="61"/>
      <c r="K2" s="157" t="s">
        <v>39</v>
      </c>
      <c r="L2" s="63" t="str">
        <f>'Statut du formulaire'!F38</f>
        <v>incomplet</v>
      </c>
      <c r="M2" s="61"/>
      <c r="N2" s="64"/>
    </row>
    <row r="3" spans="1:21" ht="13.5" thickBot="1">
      <c r="B3" s="38"/>
      <c r="N3" s="39"/>
    </row>
    <row r="4" spans="1:21" ht="15.75" thickBot="1">
      <c r="A4" s="119">
        <f>IF(I4="please select",0,1)</f>
        <v>0</v>
      </c>
      <c r="B4" s="38"/>
      <c r="C4" s="4" t="s">
        <v>156</v>
      </c>
      <c r="D4" s="4"/>
      <c r="E4" s="4"/>
      <c r="F4" s="4"/>
      <c r="G4"/>
      <c r="H4" s="163" t="str">
        <f>IF(G4="please select","**","")</f>
        <v/>
      </c>
      <c r="I4" s="59" t="s">
        <v>132</v>
      </c>
      <c r="J4" s="17" t="str">
        <f>IF(I4="please select","**","")</f>
        <v>**</v>
      </c>
      <c r="L4" s="27"/>
      <c r="M4" s="27"/>
      <c r="N4" s="39"/>
    </row>
    <row r="5" spans="1:21">
      <c r="B5" s="65"/>
      <c r="N5" s="39"/>
    </row>
    <row r="6" spans="1:21">
      <c r="B6" s="38"/>
      <c r="C6" s="4" t="s">
        <v>157</v>
      </c>
      <c r="N6" s="39"/>
    </row>
    <row r="7" spans="1:21" ht="13.35" customHeight="1">
      <c r="B7" s="38"/>
      <c r="I7" s="211" t="s">
        <v>158</v>
      </c>
      <c r="K7" s="211" t="s">
        <v>159</v>
      </c>
      <c r="M7" s="211" t="s">
        <v>151</v>
      </c>
      <c r="N7" s="39"/>
    </row>
    <row r="8" spans="1:21" ht="25.5" customHeight="1" thickBot="1">
      <c r="B8" s="38"/>
      <c r="C8" s="256" t="s">
        <v>160</v>
      </c>
      <c r="D8" s="256"/>
      <c r="F8" s="255" t="s">
        <v>161</v>
      </c>
      <c r="G8" s="255"/>
      <c r="I8" s="211"/>
      <c r="K8" s="211"/>
      <c r="M8" s="211"/>
      <c r="N8" s="39"/>
      <c r="P8" s="254" t="s">
        <v>140</v>
      </c>
      <c r="Q8" s="254"/>
      <c r="R8" s="254"/>
      <c r="S8" s="254"/>
      <c r="T8" s="108"/>
    </row>
    <row r="9" spans="1:21" ht="15.75" thickBot="1">
      <c r="A9" s="119">
        <f>IF($I$4="Oui",IF(C9="",0,IF(I9="please select",0,IF(M9="",0,1))),1)</f>
        <v>1</v>
      </c>
      <c r="B9" s="65"/>
      <c r="C9" s="250"/>
      <c r="D9" s="251"/>
      <c r="E9" s="123"/>
      <c r="F9" s="250"/>
      <c r="G9" s="251"/>
      <c r="H9" s="27" t="str">
        <f>IF(A9=0,IF(C9="","**",""),"")</f>
        <v/>
      </c>
      <c r="I9" s="59" t="s">
        <v>132</v>
      </c>
      <c r="J9" s="27" t="str">
        <f>IF(A9=0,IF(I9="please select","**",""),"")</f>
        <v/>
      </c>
      <c r="K9" s="91">
        <v>0</v>
      </c>
      <c r="L9" s="27"/>
      <c r="M9" s="59" t="s">
        <v>132</v>
      </c>
      <c r="N9" s="115" t="str">
        <f>IF(A9=0,IF(M9="","**",""),"")</f>
        <v/>
      </c>
      <c r="P9" s="236"/>
      <c r="Q9" s="236"/>
      <c r="R9" s="236"/>
      <c r="S9" s="236"/>
      <c r="U9" s="108"/>
    </row>
    <row r="10" spans="1:21" ht="13.5" thickBot="1">
      <c r="B10" s="65"/>
      <c r="C10" s="250"/>
      <c r="D10" s="251"/>
      <c r="E10" s="123"/>
      <c r="F10" s="250"/>
      <c r="G10" s="251"/>
      <c r="K10" s="11"/>
      <c r="M10" s="11"/>
      <c r="N10" s="39"/>
      <c r="P10" s="236"/>
      <c r="Q10" s="236"/>
      <c r="R10" s="236"/>
      <c r="S10" s="236"/>
    </row>
    <row r="11" spans="1:21" ht="13.5" thickBot="1">
      <c r="B11" s="65"/>
      <c r="C11" s="252"/>
      <c r="D11" s="253"/>
      <c r="E11" s="123"/>
      <c r="F11" s="252"/>
      <c r="G11" s="253"/>
      <c r="K11" s="11"/>
      <c r="M11" s="11"/>
      <c r="N11" s="39"/>
      <c r="P11" s="236"/>
      <c r="Q11" s="236"/>
      <c r="R11" s="236"/>
      <c r="S11" s="236"/>
    </row>
    <row r="12" spans="1:21" ht="6.75" customHeight="1" thickBot="1">
      <c r="B12" s="65"/>
      <c r="C12" s="20"/>
      <c r="D12" s="20"/>
      <c r="E12" s="20"/>
      <c r="F12" s="20"/>
      <c r="G12" s="20"/>
      <c r="K12" s="11"/>
      <c r="M12" s="11"/>
      <c r="N12" s="39"/>
      <c r="P12" s="20"/>
      <c r="Q12" s="20"/>
      <c r="R12" s="20"/>
      <c r="S12" s="20"/>
    </row>
    <row r="13" spans="1:21" ht="15.75" thickBot="1">
      <c r="A13" s="119">
        <f>IF($I$4="Oui",IF(C13="",1,IF(I13="please select",0,IF(M13="",0,1))),1)</f>
        <v>1</v>
      </c>
      <c r="B13" s="65"/>
      <c r="C13" s="250"/>
      <c r="D13" s="251"/>
      <c r="E13" s="124"/>
      <c r="F13" s="250"/>
      <c r="G13" s="251"/>
      <c r="H13" s="27" t="str">
        <f>IF(A13=0,IF(C13="","**",""),"")</f>
        <v/>
      </c>
      <c r="I13" s="59" t="s">
        <v>132</v>
      </c>
      <c r="J13" s="27" t="str">
        <f>IF(A13=0,IF(I13="please select","**",""),"")</f>
        <v/>
      </c>
      <c r="K13" s="91">
        <v>0</v>
      </c>
      <c r="L13" s="27"/>
      <c r="M13" s="59" t="s">
        <v>132</v>
      </c>
      <c r="N13" s="115" t="str">
        <f>IF(A13=0,IF(M13="","**",""),"")</f>
        <v/>
      </c>
      <c r="P13" s="236"/>
      <c r="Q13" s="236"/>
      <c r="R13" s="236"/>
      <c r="S13" s="236"/>
    </row>
    <row r="14" spans="1:21" ht="13.5" thickBot="1">
      <c r="B14" s="38"/>
      <c r="C14" s="250"/>
      <c r="D14" s="251"/>
      <c r="E14" s="124"/>
      <c r="F14" s="250"/>
      <c r="G14" s="251"/>
      <c r="K14" s="11"/>
      <c r="M14" s="11"/>
      <c r="N14" s="39"/>
      <c r="P14" s="236"/>
      <c r="Q14" s="236"/>
      <c r="R14" s="236"/>
      <c r="S14" s="236"/>
    </row>
    <row r="15" spans="1:21" ht="13.5" thickBot="1">
      <c r="B15" s="38"/>
      <c r="C15" s="252"/>
      <c r="D15" s="253"/>
      <c r="E15" s="124"/>
      <c r="F15" s="252"/>
      <c r="G15" s="253"/>
      <c r="K15" s="11"/>
      <c r="M15" s="11"/>
      <c r="N15" s="39"/>
      <c r="P15" s="236"/>
      <c r="Q15" s="236"/>
      <c r="R15" s="236"/>
      <c r="S15" s="236"/>
    </row>
    <row r="16" spans="1:21" ht="6.75" customHeight="1" thickBot="1">
      <c r="B16" s="65"/>
      <c r="C16" s="20"/>
      <c r="D16" s="20"/>
      <c r="E16" s="20"/>
      <c r="F16" s="20"/>
      <c r="G16" s="20"/>
      <c r="K16" s="11"/>
      <c r="M16" s="11"/>
      <c r="N16" s="39"/>
      <c r="P16" s="20"/>
      <c r="Q16" s="20"/>
      <c r="R16" s="20"/>
      <c r="S16" s="20"/>
    </row>
    <row r="17" spans="1:25" ht="15.75" thickBot="1">
      <c r="A17" s="119">
        <f>IF($I$4="Oui",IF(C17="",1,IF(I17="please select",0,IF(M17="",0,1))),1)</f>
        <v>1</v>
      </c>
      <c r="B17" s="65"/>
      <c r="C17" s="250"/>
      <c r="D17" s="251"/>
      <c r="E17" s="124"/>
      <c r="F17" s="250"/>
      <c r="G17" s="251"/>
      <c r="H17" s="27" t="str">
        <f>IF(A17=0,IF(C17="","**",""),"")</f>
        <v/>
      </c>
      <c r="I17" s="59" t="s">
        <v>132</v>
      </c>
      <c r="J17" s="27" t="str">
        <f>IF(A17=0,IF(I17="please select","**",""),"")</f>
        <v/>
      </c>
      <c r="K17" s="91">
        <v>0</v>
      </c>
      <c r="L17" s="27"/>
      <c r="M17" s="59" t="s">
        <v>132</v>
      </c>
      <c r="N17" s="115" t="str">
        <f>IF(A17=0,IF(M17="","**",""),"")</f>
        <v/>
      </c>
      <c r="P17" s="223"/>
      <c r="Q17" s="223"/>
      <c r="R17" s="223"/>
      <c r="S17" s="223"/>
    </row>
    <row r="18" spans="1:25" ht="13.5" thickBot="1">
      <c r="B18" s="38"/>
      <c r="C18" s="250"/>
      <c r="D18" s="251"/>
      <c r="E18" s="124"/>
      <c r="F18" s="250"/>
      <c r="G18" s="251"/>
      <c r="K18" s="11"/>
      <c r="M18" s="11"/>
      <c r="N18" s="39"/>
      <c r="P18" s="223"/>
      <c r="Q18" s="223"/>
      <c r="R18" s="223"/>
      <c r="S18" s="223"/>
    </row>
    <row r="19" spans="1:25" ht="13.5" thickBot="1">
      <c r="B19" s="38"/>
      <c r="C19" s="252"/>
      <c r="D19" s="253"/>
      <c r="E19" s="124"/>
      <c r="F19" s="252"/>
      <c r="G19" s="253"/>
      <c r="K19" s="11"/>
      <c r="M19" s="11"/>
      <c r="N19" s="39"/>
      <c r="P19" s="223"/>
      <c r="Q19" s="223"/>
      <c r="R19" s="223"/>
      <c r="S19" s="223"/>
      <c r="Y19" s="108"/>
    </row>
    <row r="20" spans="1:25" ht="6.75" customHeight="1" thickBot="1">
      <c r="B20" s="65"/>
      <c r="C20" s="20"/>
      <c r="D20" s="20"/>
      <c r="E20" s="20"/>
      <c r="F20" s="20"/>
      <c r="G20" s="20"/>
      <c r="K20" s="11"/>
      <c r="M20" s="11"/>
      <c r="N20" s="39"/>
      <c r="P20" s="20"/>
      <c r="Q20" s="20"/>
      <c r="R20" s="20"/>
      <c r="S20" s="20"/>
    </row>
    <row r="21" spans="1:25" ht="15.75" thickBot="1">
      <c r="A21" s="119">
        <f>IF($I$4="Oui",IF(C21="",1,IF(I21="please select",0,IF(M21="",0,1))),1)</f>
        <v>1</v>
      </c>
      <c r="B21" s="65"/>
      <c r="C21" s="250"/>
      <c r="D21" s="251"/>
      <c r="E21" s="124"/>
      <c r="F21" s="250"/>
      <c r="G21" s="251"/>
      <c r="H21" s="27" t="str">
        <f>IF(A21=0,IF(C21="","**",""),"")</f>
        <v/>
      </c>
      <c r="I21" s="59" t="s">
        <v>132</v>
      </c>
      <c r="J21" s="27" t="str">
        <f>IF(A21=0,IF(I21="please select","**",""),"")</f>
        <v/>
      </c>
      <c r="K21" s="91">
        <v>0</v>
      </c>
      <c r="L21" s="27"/>
      <c r="M21" s="59" t="s">
        <v>132</v>
      </c>
      <c r="N21" s="115" t="str">
        <f>IF(A21=0,IF(M21="","**",""),"")</f>
        <v/>
      </c>
      <c r="P21" s="223"/>
      <c r="Q21" s="223"/>
      <c r="R21" s="223"/>
      <c r="S21" s="223"/>
    </row>
    <row r="22" spans="1:25" ht="13.5" thickBot="1">
      <c r="B22" s="38"/>
      <c r="C22" s="250"/>
      <c r="D22" s="251"/>
      <c r="E22" s="124"/>
      <c r="F22" s="250"/>
      <c r="G22" s="251"/>
      <c r="K22" s="11"/>
      <c r="M22" s="11"/>
      <c r="N22" s="39"/>
      <c r="P22" s="223"/>
      <c r="Q22" s="223"/>
      <c r="R22" s="223"/>
      <c r="S22" s="223"/>
    </row>
    <row r="23" spans="1:25" ht="13.5" thickBot="1">
      <c r="B23" s="38"/>
      <c r="C23" s="252"/>
      <c r="D23" s="253"/>
      <c r="E23" s="124"/>
      <c r="F23" s="252"/>
      <c r="G23" s="253"/>
      <c r="K23" s="11"/>
      <c r="M23" s="11"/>
      <c r="N23" s="39"/>
      <c r="P23" s="223"/>
      <c r="Q23" s="223"/>
      <c r="R23" s="223"/>
      <c r="S23" s="223"/>
    </row>
    <row r="24" spans="1:25" ht="6.75" customHeight="1" thickBot="1">
      <c r="B24" s="65"/>
      <c r="C24" s="20"/>
      <c r="D24" s="20"/>
      <c r="E24" s="20"/>
      <c r="F24" s="20"/>
      <c r="G24" s="20"/>
      <c r="K24" s="11"/>
      <c r="M24" s="11"/>
      <c r="N24" s="39"/>
      <c r="P24" s="20"/>
      <c r="Q24" s="20"/>
      <c r="R24" s="20"/>
      <c r="S24" s="20"/>
    </row>
    <row r="25" spans="1:25" ht="15.75" thickBot="1">
      <c r="A25" s="119">
        <f>IF($I$4="Oui",IF(C25="",1,IF(I25="please select",0,IF(M25="",0,1))),1)</f>
        <v>1</v>
      </c>
      <c r="B25" s="65"/>
      <c r="C25" s="250"/>
      <c r="D25" s="251"/>
      <c r="E25" s="124"/>
      <c r="F25" s="250"/>
      <c r="G25" s="251"/>
      <c r="H25" s="27" t="str">
        <f>IF(A25=0,IF(C25="","**",""),"")</f>
        <v/>
      </c>
      <c r="I25" s="59" t="s">
        <v>132</v>
      </c>
      <c r="J25" s="27" t="str">
        <f>IF(A25=0,IF(I25="please select","**",""),"")</f>
        <v/>
      </c>
      <c r="K25" s="91">
        <v>0</v>
      </c>
      <c r="L25" s="27"/>
      <c r="M25" s="59" t="s">
        <v>132</v>
      </c>
      <c r="N25" s="115" t="str">
        <f>IF(A25=0,IF(M25="","**",""),"")</f>
        <v/>
      </c>
      <c r="P25" s="223"/>
      <c r="Q25" s="223"/>
      <c r="R25" s="223"/>
      <c r="S25" s="223"/>
    </row>
    <row r="26" spans="1:25" ht="13.5" thickBot="1">
      <c r="B26" s="38"/>
      <c r="C26" s="250"/>
      <c r="D26" s="251"/>
      <c r="E26" s="124"/>
      <c r="F26" s="250"/>
      <c r="G26" s="251"/>
      <c r="K26" s="11"/>
      <c r="M26" s="11"/>
      <c r="N26" s="39"/>
      <c r="P26" s="223"/>
      <c r="Q26" s="223"/>
      <c r="R26" s="223"/>
      <c r="S26" s="223"/>
    </row>
    <row r="27" spans="1:25" ht="13.5" thickBot="1">
      <c r="B27" s="38"/>
      <c r="C27" s="252"/>
      <c r="D27" s="253"/>
      <c r="E27" s="124"/>
      <c r="F27" s="252"/>
      <c r="G27" s="253"/>
      <c r="K27" s="11"/>
      <c r="M27" s="11"/>
      <c r="N27" s="39"/>
      <c r="P27" s="223"/>
      <c r="Q27" s="223"/>
      <c r="R27" s="223"/>
      <c r="S27" s="223"/>
    </row>
    <row r="28" spans="1:25" ht="6.75" customHeight="1" thickBot="1">
      <c r="B28" s="65"/>
      <c r="C28" s="20"/>
      <c r="D28" s="20"/>
      <c r="E28" s="20"/>
      <c r="F28" s="20"/>
      <c r="G28" s="20"/>
      <c r="K28" s="11"/>
      <c r="M28" s="11"/>
      <c r="N28" s="39"/>
      <c r="P28" s="20"/>
      <c r="Q28" s="20"/>
      <c r="R28" s="20"/>
      <c r="S28" s="20"/>
    </row>
    <row r="29" spans="1:25" ht="15.75" thickBot="1">
      <c r="A29" s="119">
        <f>IF($I$4="Oui",IF(C29="",1,IF(I29="please select",0,IF(M29="",0,1))),1)</f>
        <v>1</v>
      </c>
      <c r="B29" s="65"/>
      <c r="C29" s="250"/>
      <c r="D29" s="251"/>
      <c r="E29" s="124"/>
      <c r="F29" s="250"/>
      <c r="G29" s="251"/>
      <c r="H29" s="27" t="str">
        <f>IF(A29=0,IF(C29="","**",""),"")</f>
        <v/>
      </c>
      <c r="I29" s="59" t="s">
        <v>132</v>
      </c>
      <c r="J29" s="27" t="str">
        <f>IF(A29=0,IF(I29="please select","**",""),"")</f>
        <v/>
      </c>
      <c r="K29" s="91">
        <v>0</v>
      </c>
      <c r="L29" s="27"/>
      <c r="M29" s="59" t="s">
        <v>132</v>
      </c>
      <c r="N29" s="115" t="str">
        <f>IF(A29=0,IF(M29="","**",""),"")</f>
        <v/>
      </c>
      <c r="P29" s="223"/>
      <c r="Q29" s="223"/>
      <c r="R29" s="223"/>
      <c r="S29" s="223"/>
    </row>
    <row r="30" spans="1:25" ht="13.5" thickBot="1">
      <c r="B30" s="38"/>
      <c r="C30" s="250"/>
      <c r="D30" s="251"/>
      <c r="E30" s="124"/>
      <c r="F30" s="250"/>
      <c r="G30" s="251"/>
      <c r="K30" s="11"/>
      <c r="M30" s="11"/>
      <c r="N30" s="39"/>
      <c r="P30" s="223"/>
      <c r="Q30" s="223"/>
      <c r="R30" s="223"/>
      <c r="S30" s="223"/>
    </row>
    <row r="31" spans="1:25" ht="13.5" thickBot="1">
      <c r="B31" s="38"/>
      <c r="C31" s="252"/>
      <c r="D31" s="253"/>
      <c r="E31" s="124"/>
      <c r="F31" s="252"/>
      <c r="G31" s="253"/>
      <c r="K31" s="11"/>
      <c r="M31" s="11"/>
      <c r="N31" s="39"/>
      <c r="P31" s="223"/>
      <c r="Q31" s="223"/>
      <c r="R31" s="223"/>
      <c r="S31" s="223"/>
    </row>
    <row r="32" spans="1:25" ht="6.75" customHeight="1" thickBot="1">
      <c r="B32" s="65"/>
      <c r="C32" s="20"/>
      <c r="D32" s="20"/>
      <c r="E32" s="20"/>
      <c r="F32" s="20"/>
      <c r="G32" s="20"/>
      <c r="K32" s="11"/>
      <c r="M32" s="11"/>
      <c r="N32" s="39"/>
      <c r="P32" s="20"/>
      <c r="Q32" s="20"/>
      <c r="R32" s="20"/>
      <c r="S32" s="20"/>
    </row>
    <row r="33" spans="1:19" ht="15.75" thickBot="1">
      <c r="A33" s="119">
        <f>IF($I$4="Oui",IF(C33="",1,IF(I33="please select",0,IF(M33="",0,1))),1)</f>
        <v>1</v>
      </c>
      <c r="B33" s="65"/>
      <c r="C33" s="250"/>
      <c r="D33" s="251"/>
      <c r="E33" s="124"/>
      <c r="F33" s="250"/>
      <c r="G33" s="251"/>
      <c r="H33" s="27" t="str">
        <f>IF(A33=0,IF(C33="","**",""),"")</f>
        <v/>
      </c>
      <c r="I33" s="59" t="s">
        <v>132</v>
      </c>
      <c r="J33" s="27" t="str">
        <f>IF(A33=0,IF(I33="please select","**",""),"")</f>
        <v/>
      </c>
      <c r="K33" s="91">
        <v>0</v>
      </c>
      <c r="L33" s="27"/>
      <c r="M33" s="59" t="s">
        <v>132</v>
      </c>
      <c r="N33" s="115" t="str">
        <f>IF(A33=0,IF(M33="","**",""),"")</f>
        <v/>
      </c>
      <c r="P33" s="223"/>
      <c r="Q33" s="223"/>
      <c r="R33" s="223"/>
      <c r="S33" s="223"/>
    </row>
    <row r="34" spans="1:19" ht="13.5" thickBot="1">
      <c r="B34" s="38"/>
      <c r="C34" s="250"/>
      <c r="D34" s="251"/>
      <c r="E34" s="124"/>
      <c r="F34" s="250"/>
      <c r="G34" s="251"/>
      <c r="K34" s="11"/>
      <c r="M34" s="11"/>
      <c r="N34" s="39"/>
      <c r="P34" s="223"/>
      <c r="Q34" s="223"/>
      <c r="R34" s="223"/>
      <c r="S34" s="223"/>
    </row>
    <row r="35" spans="1:19" ht="13.5" thickBot="1">
      <c r="B35" s="38"/>
      <c r="C35" s="252"/>
      <c r="D35" s="253"/>
      <c r="E35" s="124"/>
      <c r="F35" s="252"/>
      <c r="G35" s="253"/>
      <c r="K35" s="11"/>
      <c r="M35" s="11"/>
      <c r="N35" s="39"/>
      <c r="P35" s="223"/>
      <c r="Q35" s="223"/>
      <c r="R35" s="223"/>
      <c r="S35" s="223"/>
    </row>
    <row r="36" spans="1:19" ht="6.75" customHeight="1" thickBot="1">
      <c r="B36" s="65"/>
      <c r="C36" s="20"/>
      <c r="D36" s="20"/>
      <c r="E36" s="20"/>
      <c r="F36" s="20"/>
      <c r="G36" s="20"/>
      <c r="K36" s="11"/>
      <c r="M36" s="11"/>
      <c r="N36" s="39"/>
      <c r="P36" s="20"/>
      <c r="Q36" s="20"/>
      <c r="R36" s="20"/>
      <c r="S36" s="20"/>
    </row>
    <row r="37" spans="1:19" ht="15.75" thickBot="1">
      <c r="A37" s="119">
        <f>IF($I$4="Oui",IF(C37="",1,IF(I37="please select",0,IF(M37="",0,1))),1)</f>
        <v>1</v>
      </c>
      <c r="B37" s="65"/>
      <c r="C37" s="250"/>
      <c r="D37" s="251"/>
      <c r="E37" s="124"/>
      <c r="F37" s="250"/>
      <c r="G37" s="251"/>
      <c r="H37" s="27" t="str">
        <f>IF(A37=0,IF(C37="","**",""),"")</f>
        <v/>
      </c>
      <c r="I37" s="59" t="s">
        <v>132</v>
      </c>
      <c r="J37" s="27" t="str">
        <f>IF(A37=0,IF(I37="please select","**",""),"")</f>
        <v/>
      </c>
      <c r="K37" s="91">
        <v>0</v>
      </c>
      <c r="L37" s="27"/>
      <c r="M37" s="59" t="s">
        <v>132</v>
      </c>
      <c r="N37" s="115" t="str">
        <f>IF(A37=0,IF(M37="","**",""),"")</f>
        <v/>
      </c>
      <c r="P37" s="223"/>
      <c r="Q37" s="223"/>
      <c r="R37" s="223"/>
      <c r="S37" s="223"/>
    </row>
    <row r="38" spans="1:19" ht="13.5" thickBot="1">
      <c r="B38" s="38"/>
      <c r="C38" s="250"/>
      <c r="D38" s="251"/>
      <c r="E38" s="124"/>
      <c r="F38" s="250"/>
      <c r="G38" s="251"/>
      <c r="K38" s="11"/>
      <c r="M38" s="11"/>
      <c r="N38" s="39"/>
      <c r="P38" s="223"/>
      <c r="Q38" s="223"/>
      <c r="R38" s="223"/>
      <c r="S38" s="223"/>
    </row>
    <row r="39" spans="1:19" ht="13.5" thickBot="1">
      <c r="B39" s="38"/>
      <c r="C39" s="252"/>
      <c r="D39" s="253"/>
      <c r="E39" s="124"/>
      <c r="F39" s="252"/>
      <c r="G39" s="253"/>
      <c r="K39" s="11"/>
      <c r="M39" s="11"/>
      <c r="N39" s="39"/>
      <c r="P39" s="223"/>
      <c r="Q39" s="223"/>
      <c r="R39" s="223"/>
      <c r="S39" s="223"/>
    </row>
    <row r="40" spans="1:19" ht="6.75" customHeight="1" thickBot="1">
      <c r="B40" s="65"/>
      <c r="C40" s="20"/>
      <c r="D40" s="20"/>
      <c r="E40" s="20"/>
      <c r="F40" s="20"/>
      <c r="G40" s="20"/>
      <c r="K40" s="11"/>
      <c r="M40" s="11"/>
      <c r="N40" s="39"/>
      <c r="P40" s="20"/>
      <c r="Q40" s="20"/>
      <c r="R40" s="20"/>
      <c r="S40" s="20"/>
    </row>
    <row r="41" spans="1:19" ht="15.75" thickBot="1">
      <c r="A41" s="119">
        <f>IF($I$4="Oui",IF(C41="",1,IF(I41="please select",0,IF(M41="",0,1))),1)</f>
        <v>1</v>
      </c>
      <c r="B41" s="65"/>
      <c r="C41" s="250"/>
      <c r="D41" s="251"/>
      <c r="E41" s="124"/>
      <c r="F41" s="250"/>
      <c r="G41" s="251"/>
      <c r="H41" s="27" t="str">
        <f>IF(A41=0,IF(C41="","**",""),"")</f>
        <v/>
      </c>
      <c r="I41" s="59" t="s">
        <v>132</v>
      </c>
      <c r="J41" s="27" t="str">
        <f>IF(A41=0,IF(I41="please select","**",""),"")</f>
        <v/>
      </c>
      <c r="K41" s="91">
        <v>0</v>
      </c>
      <c r="L41" s="27"/>
      <c r="M41" s="59" t="s">
        <v>132</v>
      </c>
      <c r="N41" s="115" t="str">
        <f>IF(A41=0,IF(M41="","**",""),"")</f>
        <v/>
      </c>
      <c r="P41" s="223"/>
      <c r="Q41" s="223"/>
      <c r="R41" s="223"/>
      <c r="S41" s="223"/>
    </row>
    <row r="42" spans="1:19" ht="13.5" thickBot="1">
      <c r="B42" s="38"/>
      <c r="C42" s="250"/>
      <c r="D42" s="251"/>
      <c r="E42" s="124"/>
      <c r="F42" s="250"/>
      <c r="G42" s="251"/>
      <c r="K42" s="11"/>
      <c r="M42" s="11"/>
      <c r="N42" s="39"/>
      <c r="P42" s="223"/>
      <c r="Q42" s="223"/>
      <c r="R42" s="223"/>
      <c r="S42" s="223"/>
    </row>
    <row r="43" spans="1:19" ht="13.5" thickBot="1">
      <c r="B43" s="38"/>
      <c r="C43" s="252"/>
      <c r="D43" s="253"/>
      <c r="E43" s="124"/>
      <c r="F43" s="252"/>
      <c r="G43" s="253"/>
      <c r="K43" s="11"/>
      <c r="M43" s="11"/>
      <c r="N43" s="39"/>
      <c r="P43" s="223"/>
      <c r="Q43" s="223"/>
      <c r="R43" s="223"/>
      <c r="S43" s="223"/>
    </row>
    <row r="44" spans="1:19" ht="6.75" customHeight="1" thickBot="1">
      <c r="B44" s="65"/>
      <c r="C44" s="20"/>
      <c r="D44" s="20"/>
      <c r="E44" s="20"/>
      <c r="F44" s="20"/>
      <c r="G44" s="20"/>
      <c r="K44" s="11"/>
      <c r="M44" s="11"/>
      <c r="N44" s="39"/>
      <c r="P44" s="20"/>
      <c r="Q44" s="20"/>
      <c r="R44" s="20"/>
      <c r="S44" s="20"/>
    </row>
    <row r="45" spans="1:19" ht="15.75" thickBot="1">
      <c r="A45" s="119">
        <f>IF($I$4="Oui",IF(C45="",1,IF(I45="please select",0,IF(M45="",0,1))),1)</f>
        <v>1</v>
      </c>
      <c r="B45" s="65"/>
      <c r="C45" s="250"/>
      <c r="D45" s="251"/>
      <c r="E45" s="124"/>
      <c r="F45" s="250"/>
      <c r="G45" s="251"/>
      <c r="H45" s="27" t="str">
        <f>IF(A45=0,IF(C45="","**",""),"")</f>
        <v/>
      </c>
      <c r="I45" s="59" t="s">
        <v>132</v>
      </c>
      <c r="J45" s="27" t="str">
        <f>IF(A45=0,IF(I45="please select","**",""),"")</f>
        <v/>
      </c>
      <c r="K45" s="91">
        <v>0</v>
      </c>
      <c r="L45" s="27"/>
      <c r="M45" s="59" t="s">
        <v>132</v>
      </c>
      <c r="N45" s="115" t="str">
        <f>IF(A45=0,IF(M45="","**",""),"")</f>
        <v/>
      </c>
      <c r="P45" s="223"/>
      <c r="Q45" s="223"/>
      <c r="R45" s="223"/>
      <c r="S45" s="223"/>
    </row>
    <row r="46" spans="1:19" ht="13.5" thickBot="1">
      <c r="B46" s="38"/>
      <c r="C46" s="250"/>
      <c r="D46" s="251"/>
      <c r="E46" s="124"/>
      <c r="F46" s="250"/>
      <c r="G46" s="251"/>
      <c r="K46" s="11"/>
      <c r="M46" s="11"/>
      <c r="N46" s="39"/>
      <c r="P46" s="223"/>
      <c r="Q46" s="223"/>
      <c r="R46" s="223"/>
      <c r="S46" s="223"/>
    </row>
    <row r="47" spans="1:19" ht="13.5" thickBot="1">
      <c r="B47" s="38"/>
      <c r="C47" s="252"/>
      <c r="D47" s="253"/>
      <c r="E47" s="124"/>
      <c r="F47" s="252"/>
      <c r="G47" s="253"/>
      <c r="K47" s="11"/>
      <c r="M47" s="11"/>
      <c r="N47" s="39"/>
      <c r="P47" s="223"/>
      <c r="Q47" s="223"/>
      <c r="R47" s="223"/>
      <c r="S47" s="223"/>
    </row>
    <row r="48" spans="1:19" ht="6.75" customHeight="1" thickBot="1">
      <c r="B48" s="65"/>
      <c r="C48" s="20"/>
      <c r="D48" s="20"/>
      <c r="E48" s="20"/>
      <c r="F48" s="20"/>
      <c r="G48" s="20"/>
      <c r="K48" s="11"/>
      <c r="M48" s="11"/>
      <c r="N48" s="39"/>
      <c r="P48" s="20"/>
      <c r="Q48" s="20"/>
      <c r="R48" s="20"/>
      <c r="S48" s="20"/>
    </row>
    <row r="49" spans="1:19" ht="15.75" thickBot="1">
      <c r="A49" s="119">
        <f>IF($I$4="Oui",IF(C49="",1,IF(I49="please select",0,IF(M49="",0,1))),1)</f>
        <v>1</v>
      </c>
      <c r="B49" s="65"/>
      <c r="C49" s="250"/>
      <c r="D49" s="251"/>
      <c r="E49" s="124"/>
      <c r="F49" s="250"/>
      <c r="G49" s="251"/>
      <c r="H49" s="27" t="str">
        <f>IF(A49=0,IF(C49="","**",""),"")</f>
        <v/>
      </c>
      <c r="I49" s="59" t="s">
        <v>132</v>
      </c>
      <c r="J49" s="27" t="str">
        <f>IF(A49=0,IF(I49="please select","**",""),"")</f>
        <v/>
      </c>
      <c r="K49" s="91">
        <v>0</v>
      </c>
      <c r="L49" s="27"/>
      <c r="M49" s="59" t="s">
        <v>132</v>
      </c>
      <c r="N49" s="115" t="str">
        <f>IF(A49=0,IF(M49="","**",""),"")</f>
        <v/>
      </c>
      <c r="P49" s="223"/>
      <c r="Q49" s="223"/>
      <c r="R49" s="223"/>
      <c r="S49" s="223"/>
    </row>
    <row r="50" spans="1:19" ht="13.5" thickBot="1">
      <c r="B50" s="38"/>
      <c r="C50" s="250"/>
      <c r="D50" s="251"/>
      <c r="E50" s="124"/>
      <c r="F50" s="250"/>
      <c r="G50" s="251"/>
      <c r="K50" s="11"/>
      <c r="M50" s="11"/>
      <c r="N50" s="39"/>
      <c r="P50" s="223"/>
      <c r="Q50" s="223"/>
      <c r="R50" s="223"/>
      <c r="S50" s="223"/>
    </row>
    <row r="51" spans="1:19" ht="13.5" thickBot="1">
      <c r="B51" s="38"/>
      <c r="C51" s="252"/>
      <c r="D51" s="253"/>
      <c r="E51" s="124"/>
      <c r="F51" s="252"/>
      <c r="G51" s="253"/>
      <c r="K51" s="11"/>
      <c r="M51" s="11"/>
      <c r="N51" s="39"/>
      <c r="P51" s="223"/>
      <c r="Q51" s="223"/>
      <c r="R51" s="223"/>
      <c r="S51" s="223"/>
    </row>
    <row r="52" spans="1:19" ht="6.75" customHeight="1" thickBot="1">
      <c r="B52" s="65"/>
      <c r="C52" s="20"/>
      <c r="D52" s="20"/>
      <c r="E52" s="20"/>
      <c r="F52" s="20"/>
      <c r="G52" s="20"/>
      <c r="K52" s="11"/>
      <c r="M52" s="11"/>
      <c r="N52" s="39"/>
      <c r="P52" s="20"/>
      <c r="Q52" s="20"/>
      <c r="R52" s="20"/>
      <c r="S52" s="20"/>
    </row>
    <row r="53" spans="1:19" ht="15.75" thickBot="1">
      <c r="A53" s="119">
        <f>IF($I$4="Oui",IF(C53="",1,IF(I53="please select",0,IF(M53="",0,1))),1)</f>
        <v>1</v>
      </c>
      <c r="B53" s="65"/>
      <c r="C53" s="250"/>
      <c r="D53" s="251"/>
      <c r="E53" s="124"/>
      <c r="F53" s="250"/>
      <c r="G53" s="251"/>
      <c r="H53" s="27" t="str">
        <f>IF(A53=0,IF(C53="","**",""),"")</f>
        <v/>
      </c>
      <c r="I53" s="59" t="s">
        <v>132</v>
      </c>
      <c r="J53" s="27" t="str">
        <f>IF(A53=0,IF(I53="please select","**",""),"")</f>
        <v/>
      </c>
      <c r="K53" s="91">
        <v>0</v>
      </c>
      <c r="L53" s="27"/>
      <c r="M53" s="59" t="s">
        <v>132</v>
      </c>
      <c r="N53" s="115" t="str">
        <f>IF(A53=0,IF(M53="","**",""),"")</f>
        <v/>
      </c>
      <c r="P53" s="223"/>
      <c r="Q53" s="223"/>
      <c r="R53" s="223"/>
      <c r="S53" s="223"/>
    </row>
    <row r="54" spans="1:19" ht="13.5" thickBot="1">
      <c r="B54" s="38"/>
      <c r="C54" s="250"/>
      <c r="D54" s="251"/>
      <c r="E54" s="124"/>
      <c r="F54" s="250"/>
      <c r="G54" s="251"/>
      <c r="K54" s="11"/>
      <c r="M54" s="11"/>
      <c r="N54" s="39"/>
      <c r="P54" s="223"/>
      <c r="Q54" s="223"/>
      <c r="R54" s="223"/>
      <c r="S54" s="223"/>
    </row>
    <row r="55" spans="1:19" ht="13.5" thickBot="1">
      <c r="B55" s="38"/>
      <c r="C55" s="252"/>
      <c r="D55" s="253"/>
      <c r="E55" s="124"/>
      <c r="F55" s="252"/>
      <c r="G55" s="253"/>
      <c r="K55" s="11"/>
      <c r="M55" s="11"/>
      <c r="N55" s="39"/>
      <c r="P55" s="223"/>
      <c r="Q55" s="223"/>
      <c r="R55" s="223"/>
      <c r="S55" s="223"/>
    </row>
    <row r="56" spans="1:19" ht="6.75" customHeight="1" thickBot="1">
      <c r="B56" s="65"/>
      <c r="C56" s="20"/>
      <c r="D56" s="20"/>
      <c r="E56" s="20"/>
      <c r="F56" s="20"/>
      <c r="G56" s="20"/>
      <c r="K56" s="11"/>
      <c r="M56" s="11"/>
      <c r="N56" s="39"/>
      <c r="P56" s="20"/>
      <c r="Q56" s="20"/>
      <c r="R56" s="20"/>
      <c r="S56" s="20"/>
    </row>
    <row r="57" spans="1:19" ht="15.75" thickBot="1">
      <c r="A57" s="119">
        <f>IF($I$4="Oui",IF(C57="",1,IF(I57="please select",0,IF(M57="",0,1))),1)</f>
        <v>1</v>
      </c>
      <c r="B57" s="65"/>
      <c r="C57" s="250"/>
      <c r="D57" s="251"/>
      <c r="E57" s="124"/>
      <c r="F57" s="250"/>
      <c r="G57" s="251"/>
      <c r="H57" s="27" t="str">
        <f>IF(A57=0,IF(C57="","**",""),"")</f>
        <v/>
      </c>
      <c r="I57" s="59" t="s">
        <v>132</v>
      </c>
      <c r="J57" s="27" t="str">
        <f>IF(A57=0,IF(I57="please select","**",""),"")</f>
        <v/>
      </c>
      <c r="K57" s="91">
        <v>0</v>
      </c>
      <c r="L57" s="27"/>
      <c r="M57" s="59" t="s">
        <v>132</v>
      </c>
      <c r="N57" s="115" t="str">
        <f>IF(A57=0,IF(M57="","**",""),"")</f>
        <v/>
      </c>
      <c r="P57" s="223"/>
      <c r="Q57" s="223"/>
      <c r="R57" s="223"/>
      <c r="S57" s="223"/>
    </row>
    <row r="58" spans="1:19" ht="13.5" thickBot="1">
      <c r="B58" s="38"/>
      <c r="C58" s="250"/>
      <c r="D58" s="251"/>
      <c r="E58" s="124"/>
      <c r="F58" s="250"/>
      <c r="G58" s="251"/>
      <c r="K58" s="11"/>
      <c r="M58" s="11"/>
      <c r="N58" s="39"/>
      <c r="P58" s="223"/>
      <c r="Q58" s="223"/>
      <c r="R58" s="223"/>
      <c r="S58" s="223"/>
    </row>
    <row r="59" spans="1:19" ht="13.5" thickBot="1">
      <c r="B59" s="38"/>
      <c r="C59" s="252"/>
      <c r="D59" s="253"/>
      <c r="E59" s="124"/>
      <c r="F59" s="252"/>
      <c r="G59" s="253"/>
      <c r="K59" s="11"/>
      <c r="M59" s="11"/>
      <c r="N59" s="39"/>
      <c r="P59" s="223"/>
      <c r="Q59" s="223"/>
      <c r="R59" s="223"/>
      <c r="S59" s="223"/>
    </row>
    <row r="60" spans="1:19" ht="6.75" customHeight="1" thickBot="1">
      <c r="B60" s="65"/>
      <c r="C60" s="20"/>
      <c r="D60" s="20"/>
      <c r="E60" s="20"/>
      <c r="F60" s="20"/>
      <c r="G60" s="20"/>
      <c r="K60" s="11"/>
      <c r="M60" s="11"/>
      <c r="N60" s="39"/>
      <c r="P60" s="20"/>
      <c r="Q60" s="20"/>
      <c r="R60" s="20"/>
      <c r="S60" s="20"/>
    </row>
    <row r="61" spans="1:19" ht="15.75" thickBot="1">
      <c r="A61" s="119">
        <f>IF($I$4="Oui",IF(C61="",1,IF(I61="please select",0,IF(M61="",0,1))),1)</f>
        <v>1</v>
      </c>
      <c r="B61" s="65"/>
      <c r="C61" s="250"/>
      <c r="D61" s="251"/>
      <c r="E61" s="124"/>
      <c r="F61" s="250"/>
      <c r="G61" s="251"/>
      <c r="H61" s="27" t="str">
        <f>IF(A61=0,IF(C61="","**",""),"")</f>
        <v/>
      </c>
      <c r="I61" s="59" t="s">
        <v>132</v>
      </c>
      <c r="J61" s="27" t="str">
        <f>IF(A61=0,IF(I61="please select","**",""),"")</f>
        <v/>
      </c>
      <c r="K61" s="91">
        <v>0</v>
      </c>
      <c r="L61" s="27"/>
      <c r="M61" s="59" t="s">
        <v>132</v>
      </c>
      <c r="N61" s="115" t="str">
        <f>IF(A61=0,IF(M61="","**",""),"")</f>
        <v/>
      </c>
      <c r="P61" s="223"/>
      <c r="Q61" s="223"/>
      <c r="R61" s="223"/>
      <c r="S61" s="223"/>
    </row>
    <row r="62" spans="1:19" ht="13.5" thickBot="1">
      <c r="B62" s="38"/>
      <c r="C62" s="250"/>
      <c r="D62" s="251"/>
      <c r="E62" s="124"/>
      <c r="F62" s="250"/>
      <c r="G62" s="251"/>
      <c r="K62" s="11"/>
      <c r="M62" s="11"/>
      <c r="N62" s="39"/>
      <c r="P62" s="223"/>
      <c r="Q62" s="223"/>
      <c r="R62" s="223"/>
      <c r="S62" s="223"/>
    </row>
    <row r="63" spans="1:19" ht="13.5" thickBot="1">
      <c r="B63" s="38"/>
      <c r="C63" s="252"/>
      <c r="D63" s="253"/>
      <c r="E63" s="124"/>
      <c r="F63" s="252"/>
      <c r="G63" s="253"/>
      <c r="K63" s="11"/>
      <c r="M63" s="11"/>
      <c r="N63" s="39"/>
      <c r="P63" s="223"/>
      <c r="Q63" s="223"/>
      <c r="R63" s="223"/>
      <c r="S63" s="223"/>
    </row>
    <row r="64" spans="1:19" ht="6.75" customHeight="1" thickBot="1">
      <c r="B64" s="65"/>
      <c r="C64" s="20"/>
      <c r="D64" s="20"/>
      <c r="E64" s="20"/>
      <c r="F64" s="20"/>
      <c r="G64" s="20"/>
      <c r="K64" s="11"/>
      <c r="M64" s="11"/>
      <c r="N64" s="39"/>
      <c r="P64" s="20"/>
      <c r="Q64" s="20"/>
      <c r="R64" s="20"/>
      <c r="S64" s="20"/>
    </row>
    <row r="65" spans="1:19" ht="15.75" thickBot="1">
      <c r="A65" s="119">
        <f>IF($I$4="Oui",IF(C65="",1,IF(I65="please select",0,IF(M65="",0,1))),1)</f>
        <v>1</v>
      </c>
      <c r="B65" s="65"/>
      <c r="C65" s="250"/>
      <c r="D65" s="251"/>
      <c r="E65" s="124"/>
      <c r="F65" s="250"/>
      <c r="G65" s="251"/>
      <c r="H65" s="27" t="str">
        <f>IF(A65=0,IF(C65="","**",""),"")</f>
        <v/>
      </c>
      <c r="I65" s="59" t="s">
        <v>132</v>
      </c>
      <c r="J65" s="27" t="str">
        <f>IF(A65=0,IF(I65="please select","**",""),"")</f>
        <v/>
      </c>
      <c r="K65" s="91">
        <v>0</v>
      </c>
      <c r="L65" s="27"/>
      <c r="M65" s="59" t="s">
        <v>132</v>
      </c>
      <c r="N65" s="115" t="str">
        <f>IF(A65=0,IF(M65="","**",""),"")</f>
        <v/>
      </c>
      <c r="P65" s="223"/>
      <c r="Q65" s="223"/>
      <c r="R65" s="223"/>
      <c r="S65" s="223"/>
    </row>
    <row r="66" spans="1:19" ht="13.5" thickBot="1">
      <c r="B66" s="38"/>
      <c r="C66" s="250"/>
      <c r="D66" s="251"/>
      <c r="E66" s="124"/>
      <c r="F66" s="250"/>
      <c r="G66" s="251"/>
      <c r="K66" s="11"/>
      <c r="M66" s="11"/>
      <c r="N66" s="39"/>
      <c r="P66" s="223"/>
      <c r="Q66" s="223"/>
      <c r="R66" s="223"/>
      <c r="S66" s="223"/>
    </row>
    <row r="67" spans="1:19" ht="13.5" thickBot="1">
      <c r="B67" s="38"/>
      <c r="C67" s="252"/>
      <c r="D67" s="253"/>
      <c r="E67" s="124"/>
      <c r="F67" s="252"/>
      <c r="G67" s="253"/>
      <c r="K67" s="11"/>
      <c r="M67" s="11"/>
      <c r="N67" s="39"/>
      <c r="P67" s="223"/>
      <c r="Q67" s="223"/>
      <c r="R67" s="223"/>
      <c r="S67" s="223"/>
    </row>
    <row r="68" spans="1:19" ht="6.75" customHeight="1" thickBot="1">
      <c r="B68" s="65"/>
      <c r="C68" s="20"/>
      <c r="D68" s="20"/>
      <c r="E68" s="20"/>
      <c r="F68" s="20"/>
      <c r="G68" s="20"/>
      <c r="K68" s="11"/>
      <c r="M68" s="11"/>
      <c r="N68" s="39"/>
      <c r="P68" s="20"/>
      <c r="Q68" s="20"/>
      <c r="R68" s="20"/>
      <c r="S68" s="20"/>
    </row>
    <row r="69" spans="1:19" ht="15.75" thickBot="1">
      <c r="A69" s="119">
        <f>IF($I$4="Oui",IF(C69="",1,IF(I69="please select",0,IF(M69="",0,1))),1)</f>
        <v>1</v>
      </c>
      <c r="B69" s="65"/>
      <c r="C69" s="250"/>
      <c r="D69" s="251"/>
      <c r="E69" s="124"/>
      <c r="F69" s="250"/>
      <c r="G69" s="251"/>
      <c r="H69" s="27" t="str">
        <f>IF(A69=0,IF(C69="","**",""),"")</f>
        <v/>
      </c>
      <c r="I69" s="59" t="s">
        <v>132</v>
      </c>
      <c r="J69" s="27" t="str">
        <f>IF(A69=0,IF(I69="please select","**",""),"")</f>
        <v/>
      </c>
      <c r="K69" s="91">
        <v>0</v>
      </c>
      <c r="L69" s="27"/>
      <c r="M69" s="59" t="s">
        <v>132</v>
      </c>
      <c r="N69" s="115" t="str">
        <f>IF(A69=0,IF(M69="","**",""),"")</f>
        <v/>
      </c>
      <c r="P69" s="223"/>
      <c r="Q69" s="223"/>
      <c r="R69" s="223"/>
      <c r="S69" s="223"/>
    </row>
    <row r="70" spans="1:19" ht="13.5" thickBot="1">
      <c r="B70" s="38"/>
      <c r="C70" s="250"/>
      <c r="D70" s="251"/>
      <c r="E70" s="124"/>
      <c r="F70" s="250"/>
      <c r="G70" s="251"/>
      <c r="K70" s="11"/>
      <c r="M70" s="11"/>
      <c r="N70" s="39"/>
      <c r="P70" s="223"/>
      <c r="Q70" s="223"/>
      <c r="R70" s="223"/>
      <c r="S70" s="223"/>
    </row>
    <row r="71" spans="1:19" ht="13.5" thickBot="1">
      <c r="B71" s="38"/>
      <c r="C71" s="252"/>
      <c r="D71" s="253"/>
      <c r="E71" s="124"/>
      <c r="F71" s="252"/>
      <c r="G71" s="253"/>
      <c r="K71" s="11"/>
      <c r="M71" s="11"/>
      <c r="N71" s="39"/>
      <c r="P71" s="223"/>
      <c r="Q71" s="223"/>
      <c r="R71" s="223"/>
      <c r="S71" s="223"/>
    </row>
    <row r="72" spans="1:19" ht="6.75" customHeight="1" thickBot="1">
      <c r="B72" s="65"/>
      <c r="C72" s="20"/>
      <c r="D72" s="20"/>
      <c r="E72" s="20"/>
      <c r="F72" s="20"/>
      <c r="G72" s="20"/>
      <c r="K72" s="11"/>
      <c r="M72" s="11"/>
      <c r="N72" s="39"/>
      <c r="P72" s="20"/>
      <c r="Q72" s="20"/>
      <c r="R72" s="20"/>
      <c r="S72" s="20"/>
    </row>
    <row r="73" spans="1:19" ht="15.75" thickBot="1">
      <c r="A73" s="119">
        <f>IF($I$4="Oui",IF(C73="",1,IF(I73="please select",0,IF(M73="",0,1))),1)</f>
        <v>1</v>
      </c>
      <c r="B73" s="65"/>
      <c r="C73" s="250"/>
      <c r="D73" s="251"/>
      <c r="E73" s="124"/>
      <c r="F73" s="250"/>
      <c r="G73" s="251"/>
      <c r="H73" s="27" t="str">
        <f>IF(A73=0,IF(C73="","**",""),"")</f>
        <v/>
      </c>
      <c r="I73" s="59" t="s">
        <v>132</v>
      </c>
      <c r="J73" s="27" t="str">
        <f>IF(A73=0,IF(I73="please select","**",""),"")</f>
        <v/>
      </c>
      <c r="K73" s="91">
        <v>0</v>
      </c>
      <c r="L73" s="27"/>
      <c r="M73" s="59" t="s">
        <v>132</v>
      </c>
      <c r="N73" s="115" t="str">
        <f>IF(A73=0,IF(M73="","**",""),"")</f>
        <v/>
      </c>
      <c r="P73" s="223"/>
      <c r="Q73" s="223"/>
      <c r="R73" s="223"/>
      <c r="S73" s="223"/>
    </row>
    <row r="74" spans="1:19" ht="13.5" thickBot="1">
      <c r="B74" s="38"/>
      <c r="C74" s="250"/>
      <c r="D74" s="251"/>
      <c r="E74" s="124"/>
      <c r="F74" s="250"/>
      <c r="G74" s="251"/>
      <c r="K74" s="11"/>
      <c r="M74" s="11"/>
      <c r="N74" s="39"/>
      <c r="P74" s="223"/>
      <c r="Q74" s="223"/>
      <c r="R74" s="223"/>
      <c r="S74" s="223"/>
    </row>
    <row r="75" spans="1:19" ht="13.5" thickBot="1">
      <c r="B75" s="38"/>
      <c r="C75" s="252"/>
      <c r="D75" s="253"/>
      <c r="E75" s="124"/>
      <c r="F75" s="252"/>
      <c r="G75" s="253"/>
      <c r="K75" s="11"/>
      <c r="M75" s="11"/>
      <c r="N75" s="39"/>
      <c r="P75" s="223"/>
      <c r="Q75" s="223"/>
      <c r="R75" s="223"/>
      <c r="S75" s="223"/>
    </row>
    <row r="76" spans="1:19" ht="6.75" customHeight="1" thickBot="1">
      <c r="B76" s="65"/>
      <c r="C76" s="20"/>
      <c r="D76" s="20"/>
      <c r="E76" s="20"/>
      <c r="F76" s="20"/>
      <c r="G76" s="20"/>
      <c r="K76" s="11"/>
      <c r="M76" s="11"/>
      <c r="N76" s="39"/>
      <c r="P76" s="20"/>
      <c r="Q76" s="20"/>
      <c r="R76" s="20"/>
      <c r="S76" s="20"/>
    </row>
    <row r="77" spans="1:19" ht="15.75" thickBot="1">
      <c r="A77" s="119">
        <f>IF($I$4="Oui",IF(C77="",1,IF(I77="please select",0,IF(M77="",0,1))),1)</f>
        <v>1</v>
      </c>
      <c r="B77" s="65"/>
      <c r="C77" s="250"/>
      <c r="D77" s="251"/>
      <c r="E77" s="124"/>
      <c r="F77" s="250"/>
      <c r="G77" s="251"/>
      <c r="H77" s="27" t="str">
        <f>IF(A77=0,IF(C77="","**",""),"")</f>
        <v/>
      </c>
      <c r="I77" s="59" t="s">
        <v>132</v>
      </c>
      <c r="J77" s="27" t="str">
        <f>IF(A77=0,IF(I77="please select","**",""),"")</f>
        <v/>
      </c>
      <c r="K77" s="91">
        <v>0</v>
      </c>
      <c r="L77" s="27"/>
      <c r="M77" s="59" t="s">
        <v>132</v>
      </c>
      <c r="N77" s="115" t="str">
        <f>IF(A77=0,IF(M77="","**",""),"")</f>
        <v/>
      </c>
      <c r="P77" s="223"/>
      <c r="Q77" s="223"/>
      <c r="R77" s="223"/>
      <c r="S77" s="223"/>
    </row>
    <row r="78" spans="1:19" ht="13.5" thickBot="1">
      <c r="B78" s="38"/>
      <c r="C78" s="250"/>
      <c r="D78" s="251"/>
      <c r="E78" s="124"/>
      <c r="F78" s="250"/>
      <c r="G78" s="251"/>
      <c r="K78" s="11"/>
      <c r="M78" s="11"/>
      <c r="N78" s="39"/>
      <c r="P78" s="223"/>
      <c r="Q78" s="223"/>
      <c r="R78" s="223"/>
      <c r="S78" s="223"/>
    </row>
    <row r="79" spans="1:19" ht="13.5" thickBot="1">
      <c r="B79" s="38"/>
      <c r="C79" s="252"/>
      <c r="D79" s="253"/>
      <c r="E79" s="124"/>
      <c r="F79" s="252"/>
      <c r="G79" s="253"/>
      <c r="K79" s="11"/>
      <c r="M79" s="11"/>
      <c r="N79" s="39"/>
      <c r="P79" s="223"/>
      <c r="Q79" s="223"/>
      <c r="R79" s="223"/>
      <c r="S79" s="223"/>
    </row>
    <row r="80" spans="1:19" ht="6.75" customHeight="1" thickBot="1">
      <c r="B80" s="65"/>
      <c r="C80" s="20"/>
      <c r="D80" s="20"/>
      <c r="E80" s="20"/>
      <c r="F80" s="20"/>
      <c r="G80" s="20"/>
      <c r="K80" s="11"/>
      <c r="M80" s="11"/>
      <c r="N80" s="39"/>
      <c r="P80" s="20"/>
      <c r="Q80" s="20"/>
      <c r="R80" s="20"/>
      <c r="S80" s="20"/>
    </row>
    <row r="81" spans="1:19" ht="15.75" thickBot="1">
      <c r="A81" s="119">
        <f>IF($I$4="Oui",IF(C81="",1,IF(I81="please select",0,IF(M81="",0,1))),1)</f>
        <v>1</v>
      </c>
      <c r="B81" s="65"/>
      <c r="C81" s="250"/>
      <c r="D81" s="251"/>
      <c r="E81" s="124"/>
      <c r="F81" s="250"/>
      <c r="G81" s="251"/>
      <c r="H81" s="27" t="str">
        <f>IF(A81=0,IF(C81="","**",""),"")</f>
        <v/>
      </c>
      <c r="I81" s="59" t="s">
        <v>132</v>
      </c>
      <c r="J81" s="27" t="str">
        <f>IF(A81=0,IF(I81="please select","**",""),"")</f>
        <v/>
      </c>
      <c r="K81" s="91">
        <v>0</v>
      </c>
      <c r="L81" s="27"/>
      <c r="M81" s="59" t="s">
        <v>132</v>
      </c>
      <c r="N81" s="115" t="str">
        <f>IF(A81=0,IF(M81="","**",""),"")</f>
        <v/>
      </c>
      <c r="P81" s="223"/>
      <c r="Q81" s="223"/>
      <c r="R81" s="223"/>
      <c r="S81" s="223"/>
    </row>
    <row r="82" spans="1:19" ht="13.5" thickBot="1">
      <c r="B82" s="38"/>
      <c r="C82" s="250"/>
      <c r="D82" s="251"/>
      <c r="E82" s="124"/>
      <c r="F82" s="250"/>
      <c r="G82" s="251"/>
      <c r="K82" s="11"/>
      <c r="M82" s="11"/>
      <c r="N82" s="39"/>
      <c r="P82" s="223"/>
      <c r="Q82" s="223"/>
      <c r="R82" s="223"/>
      <c r="S82" s="223"/>
    </row>
    <row r="83" spans="1:19" ht="13.5" thickBot="1">
      <c r="B83" s="38"/>
      <c r="C83" s="252"/>
      <c r="D83" s="253"/>
      <c r="E83" s="124"/>
      <c r="F83" s="252"/>
      <c r="G83" s="253"/>
      <c r="K83" s="11"/>
      <c r="M83" s="11"/>
      <c r="N83" s="39"/>
      <c r="P83" s="223"/>
      <c r="Q83" s="223"/>
      <c r="R83" s="223"/>
      <c r="S83" s="223"/>
    </row>
    <row r="84" spans="1:19" ht="6.75" customHeight="1" thickBot="1">
      <c r="B84" s="65"/>
      <c r="C84" s="20"/>
      <c r="D84" s="20"/>
      <c r="E84" s="20"/>
      <c r="F84" s="20"/>
      <c r="G84" s="20"/>
      <c r="K84" s="11"/>
      <c r="M84" s="11"/>
      <c r="N84" s="39"/>
      <c r="P84" s="20"/>
      <c r="Q84" s="20"/>
      <c r="R84" s="20"/>
      <c r="S84" s="20"/>
    </row>
    <row r="85" spans="1:19" ht="15.75" thickBot="1">
      <c r="A85" s="119">
        <f>IF($I$4="Oui",IF(C85="",1,IF(I85="please select",0,IF(M85="",0,1))),1)</f>
        <v>1</v>
      </c>
      <c r="B85" s="65"/>
      <c r="C85" s="250"/>
      <c r="D85" s="251"/>
      <c r="E85" s="124"/>
      <c r="F85" s="250"/>
      <c r="G85" s="251"/>
      <c r="H85" s="27" t="str">
        <f>IF(A85=0,IF(C85="","**",""),"")</f>
        <v/>
      </c>
      <c r="I85" s="59" t="s">
        <v>132</v>
      </c>
      <c r="J85" s="27" t="str">
        <f>IF(A85=0,IF(I85="please select","**",""),"")</f>
        <v/>
      </c>
      <c r="K85" s="91">
        <v>0</v>
      </c>
      <c r="L85" s="27"/>
      <c r="M85" s="59" t="s">
        <v>132</v>
      </c>
      <c r="N85" s="115" t="str">
        <f>IF(A85=0,IF(M85="","**",""),"")</f>
        <v/>
      </c>
      <c r="P85" s="223"/>
      <c r="Q85" s="223"/>
      <c r="R85" s="223"/>
      <c r="S85" s="223"/>
    </row>
    <row r="86" spans="1:19" ht="13.5" thickBot="1">
      <c r="B86" s="38"/>
      <c r="C86" s="250"/>
      <c r="D86" s="251"/>
      <c r="E86" s="124"/>
      <c r="F86" s="250"/>
      <c r="G86" s="251"/>
      <c r="N86" s="39"/>
      <c r="P86" s="223"/>
      <c r="Q86" s="223"/>
      <c r="R86" s="223"/>
      <c r="S86" s="223"/>
    </row>
    <row r="87" spans="1:19" ht="13.5" thickBot="1">
      <c r="B87" s="38"/>
      <c r="C87" s="252"/>
      <c r="D87" s="253"/>
      <c r="E87" s="124"/>
      <c r="F87" s="252"/>
      <c r="G87" s="253"/>
      <c r="N87" s="39"/>
      <c r="P87" s="223"/>
      <c r="Q87" s="223"/>
      <c r="R87" s="223"/>
      <c r="S87" s="223"/>
    </row>
    <row r="88" spans="1:19" ht="13.5" thickBot="1">
      <c r="B88" s="38"/>
      <c r="N88" s="39"/>
    </row>
    <row r="89" spans="1:19" s="13" customFormat="1" ht="15.75" customHeight="1" thickBot="1">
      <c r="A89" s="319"/>
      <c r="B89" s="74"/>
      <c r="H89" s="148"/>
      <c r="I89" s="153"/>
      <c r="J89" s="148"/>
      <c r="K89" s="107">
        <f>SUM(K9:K85)</f>
        <v>0</v>
      </c>
      <c r="M89" s="3"/>
      <c r="N89" s="39"/>
      <c r="O89" s="3"/>
    </row>
    <row r="90" spans="1:19" s="13" customFormat="1" ht="15.75" customHeight="1">
      <c r="A90" s="319"/>
      <c r="B90" s="74"/>
      <c r="M90" s="3"/>
      <c r="N90" s="39"/>
      <c r="O90" s="3"/>
    </row>
    <row r="91" spans="1:19" s="13" customFormat="1" ht="15.75" customHeight="1">
      <c r="A91" s="319"/>
      <c r="B91" s="74"/>
      <c r="C91" s="221" t="str">
        <f>Orientation!C31</f>
        <v xml:space="preserve">Cette section concerne les dépenses en équipement et en immobilisations liées aux objectifs du projet, qui sont essentielles au succès des projets de recherche, de développement ou de démonstration, et qui ne sont pas autrement disponibles en tant que ressource partagée. Cela comprend les coûts liés à l’acquisition de nouvel équipement, y compris les coûts d’achat, de location, d’exploitation (doit être mesuré spécifiquement) et d’entretien. Toute dépense en immobilisations pour un seul actif de plus de 1 million de dollars doit être approuvée à l’avance par NGen avant l’achat. L’équipement et les immobilisations ne peuvent pas dépasser 45 % de la valeur totale du projet (y compris les contributions en nature et non versées). </v>
      </c>
      <c r="D91" s="221"/>
      <c r="E91" s="221"/>
      <c r="F91" s="221"/>
      <c r="G91" s="221"/>
      <c r="H91" s="221"/>
      <c r="I91" s="221"/>
      <c r="J91" s="221"/>
      <c r="K91" s="221"/>
      <c r="L91" s="221"/>
      <c r="M91" s="221"/>
      <c r="N91" s="39"/>
      <c r="O91" s="3"/>
    </row>
    <row r="92" spans="1:19" s="13" customFormat="1" ht="15.75" customHeight="1">
      <c r="A92" s="319"/>
      <c r="B92" s="74"/>
      <c r="C92" s="221"/>
      <c r="D92" s="221"/>
      <c r="E92" s="221"/>
      <c r="F92" s="221"/>
      <c r="G92" s="221"/>
      <c r="H92" s="221"/>
      <c r="I92" s="221"/>
      <c r="J92" s="221"/>
      <c r="K92" s="221"/>
      <c r="L92" s="221"/>
      <c r="M92" s="221"/>
      <c r="N92" s="39"/>
      <c r="O92" s="3"/>
    </row>
    <row r="93" spans="1:19" s="13" customFormat="1" ht="15.75" customHeight="1">
      <c r="A93" s="319"/>
      <c r="B93" s="74"/>
      <c r="C93" s="221"/>
      <c r="D93" s="221"/>
      <c r="E93" s="221"/>
      <c r="F93" s="221"/>
      <c r="G93" s="221"/>
      <c r="H93" s="221"/>
      <c r="I93" s="221"/>
      <c r="J93" s="221"/>
      <c r="K93" s="221"/>
      <c r="L93" s="221"/>
      <c r="M93" s="221"/>
      <c r="N93" s="39"/>
      <c r="O93" s="3"/>
    </row>
    <row r="94" spans="1:19" s="13" customFormat="1" ht="15.75" customHeight="1">
      <c r="A94" s="319"/>
      <c r="B94" s="74"/>
      <c r="C94" s="221"/>
      <c r="D94" s="221"/>
      <c r="E94" s="221"/>
      <c r="F94" s="221"/>
      <c r="G94" s="221"/>
      <c r="H94" s="221"/>
      <c r="I94" s="221"/>
      <c r="J94" s="221"/>
      <c r="K94" s="221"/>
      <c r="L94" s="221"/>
      <c r="M94" s="221"/>
      <c r="N94" s="39"/>
      <c r="O94" s="3"/>
    </row>
    <row r="95" spans="1:19" s="13" customFormat="1" ht="15.75" customHeight="1">
      <c r="A95" s="319"/>
      <c r="B95" s="74"/>
      <c r="C95" s="221"/>
      <c r="D95" s="221"/>
      <c r="E95" s="221"/>
      <c r="F95" s="221"/>
      <c r="G95" s="221"/>
      <c r="H95" s="221"/>
      <c r="I95" s="221"/>
      <c r="J95" s="221"/>
      <c r="K95" s="221"/>
      <c r="L95" s="221"/>
      <c r="M95" s="221"/>
      <c r="N95" s="39"/>
      <c r="O95" s="3"/>
    </row>
    <row r="96" spans="1:19" s="13" customFormat="1" ht="15.75" customHeight="1">
      <c r="A96" s="319"/>
      <c r="B96" s="74"/>
      <c r="C96" s="221"/>
      <c r="D96" s="221"/>
      <c r="E96" s="221"/>
      <c r="F96" s="221"/>
      <c r="G96" s="221"/>
      <c r="H96" s="221"/>
      <c r="I96" s="221"/>
      <c r="J96" s="221"/>
      <c r="K96" s="221"/>
      <c r="L96" s="221"/>
      <c r="M96" s="221"/>
      <c r="N96" s="39"/>
      <c r="O96" s="3"/>
    </row>
    <row r="97" spans="2:14" ht="15.75" customHeight="1" thickBot="1">
      <c r="B97" s="40"/>
      <c r="C97" s="42"/>
      <c r="D97" s="42"/>
      <c r="E97" s="42"/>
      <c r="F97" s="42"/>
      <c r="G97" s="42"/>
      <c r="H97" s="42"/>
      <c r="I97" s="42"/>
      <c r="J97" s="42"/>
      <c r="K97" s="42"/>
      <c r="L97" s="42"/>
      <c r="M97" s="42"/>
      <c r="N97" s="43"/>
    </row>
    <row r="98" spans="2:14" ht="13.5" thickTop="1"/>
  </sheetData>
  <sheetProtection algorithmName="SHA-512" hashValue="2eCDTBfSBi4udy2kprmzFZEMM2+BT2xR6q4WQXQewEhnjfVbnKc6x1ufWzzE73GjAm2K+M6cgiQjqo7mMC/pnA==" saltValue="OxSS4CN1ks8O8OWjBqUNjg==" spinCount="100000" sheet="1" objects="1" scenarios="1" selectLockedCells="1"/>
  <mergeCells count="67">
    <mergeCell ref="C61:D63"/>
    <mergeCell ref="F61:G63"/>
    <mergeCell ref="C65:D67"/>
    <mergeCell ref="F65:G67"/>
    <mergeCell ref="C81:D83"/>
    <mergeCell ref="F81:G83"/>
    <mergeCell ref="C69:D71"/>
    <mergeCell ref="F69:G71"/>
    <mergeCell ref="C73:D75"/>
    <mergeCell ref="F73:G75"/>
    <mergeCell ref="C77:D79"/>
    <mergeCell ref="F77:G79"/>
    <mergeCell ref="C49:D51"/>
    <mergeCell ref="F49:G51"/>
    <mergeCell ref="C53:D55"/>
    <mergeCell ref="F53:G55"/>
    <mergeCell ref="C57:D59"/>
    <mergeCell ref="F57:G59"/>
    <mergeCell ref="C37:D39"/>
    <mergeCell ref="F37:G39"/>
    <mergeCell ref="C41:D43"/>
    <mergeCell ref="F41:G43"/>
    <mergeCell ref="C45:D47"/>
    <mergeCell ref="F45:G47"/>
    <mergeCell ref="C25:D27"/>
    <mergeCell ref="F25:G27"/>
    <mergeCell ref="C29:D31"/>
    <mergeCell ref="F29:G31"/>
    <mergeCell ref="C33:D35"/>
    <mergeCell ref="F33:G35"/>
    <mergeCell ref="C17:D19"/>
    <mergeCell ref="F17:G19"/>
    <mergeCell ref="K7:K8"/>
    <mergeCell ref="M7:M8"/>
    <mergeCell ref="C21:D23"/>
    <mergeCell ref="F21:G23"/>
    <mergeCell ref="I7:I8"/>
    <mergeCell ref="C9:D11"/>
    <mergeCell ref="F9:G11"/>
    <mergeCell ref="C13:D15"/>
    <mergeCell ref="F13:G15"/>
    <mergeCell ref="F8:G8"/>
    <mergeCell ref="C8:D8"/>
    <mergeCell ref="P8:S8"/>
    <mergeCell ref="P9:S11"/>
    <mergeCell ref="P13:S15"/>
    <mergeCell ref="P17:S19"/>
    <mergeCell ref="P21:S23"/>
    <mergeCell ref="P25:S27"/>
    <mergeCell ref="P29:S31"/>
    <mergeCell ref="P33:S35"/>
    <mergeCell ref="P37:S39"/>
    <mergeCell ref="P41:S43"/>
    <mergeCell ref="P45:S47"/>
    <mergeCell ref="P49:S51"/>
    <mergeCell ref="P53:S55"/>
    <mergeCell ref="P57:S59"/>
    <mergeCell ref="P61:S63"/>
    <mergeCell ref="C85:D87"/>
    <mergeCell ref="F85:G87"/>
    <mergeCell ref="C91:M96"/>
    <mergeCell ref="P85:S87"/>
    <mergeCell ref="P65:S67"/>
    <mergeCell ref="P69:S71"/>
    <mergeCell ref="P73:S75"/>
    <mergeCell ref="P77:S79"/>
    <mergeCell ref="P81:S83"/>
  </mergeCells>
  <phoneticPr fontId="0" type="noConversion"/>
  <conditionalFormatting sqref="K2 G2">
    <cfRule type="cellIs" dxfId="21" priority="4" stopIfTrue="1" operator="equal">
      <formula>"Complet"</formula>
    </cfRule>
    <cfRule type="cellIs" dxfId="20" priority="5" stopIfTrue="1" operator="equal">
      <formula>"Incomplet"</formula>
    </cfRule>
  </conditionalFormatting>
  <conditionalFormatting sqref="L2">
    <cfRule type="cellIs" dxfId="19" priority="1" stopIfTrue="1" operator="equal">
      <formula>"Complet"</formula>
    </cfRule>
    <cfRule type="cellIs" dxfId="18" priority="2" stopIfTrue="1" operator="equal">
      <formula>"Incomplet"</formula>
    </cfRule>
  </conditionalFormatting>
  <dataValidations xWindow="646" yWindow="436" count="1">
    <dataValidation allowBlank="1" showErrorMessage="1" sqref="I10:I12 I14:I16 I18:I20 I22:I24 I26:I28 I30:I32 I34:I36 I38:I40 I42:I44 I46:I48 I50:I52 I54:I56 I58:I60 I62:I64 I66:I68 I70:I72 I74:I76 I78:I80 I82:I84 M10:M12 M14:M16 M18:M20 M22:M24 M26:M28 M30:M32 M34:M36 M38:M40 M42:M44 M46:M48 M50:M52 M54:M56 M58:M60 M62:M64 M66:M68 M70:M72 M74:M76 M78:M80 M82:M84 F85 F8:F9 C8:C9 C13 C12:D12 F13 F12:G12 C17 C16:D16 F17 F16:G16 C21 C20:D20 F21 F20:G20 C25 C24:D24 F25 F24:G24 C29 C28:D28 F29 F28:G28 C33 C32:D32 F32:G32 F33 F36:G36 C36:D36 F37 C37 F40:G40 C40:D40 F41 C41 C44:D44 F44:G44 F45 C45 F48:G48 C48:D48 F49 C49 C52:D52 F52:G52 F53 C53 F56:G56 C56:D56 F57 C57 C60:D60 F60:G60 F61 C61 F64:G64 C64:D64 F65 C65 C68:D68 F68:G68 F69 C69 F72:G72 C72:D72 F73 C73 C76:D76 F76:G76 F77 C77 F80:G80 C80:D80 F81 C81 C84:D84 E8:E87 F84:G84 C85 C88:G88 I86:I88 A97:XFD1048576 K9:L88 K1:K3 D89:K90 M86:M90 C89:C91 H1:I1 G1:G3 C1:F7 H2:H88 G5:G7 I5:I8 O1:XFD96 A1:B96 N1:N90 L1:M8 K5:K8 I2:I3 J1:J88" xr:uid="{B080137B-BD6A-4CAF-A842-4B4C25E81F79}"/>
  </dataValidations>
  <pageMargins left="0.75" right="0.75" top="1" bottom="1" header="0.5" footer="0.5"/>
  <pageSetup paperSize="9" scale="89" fitToHeight="6" orientation="landscape" r:id="rId1"/>
  <headerFooter alignWithMargins="0"/>
  <extLst>
    <ext xmlns:x14="http://schemas.microsoft.com/office/spreadsheetml/2009/9/main" uri="{CCE6A557-97BC-4b89-ADB6-D9C93CAAB3DF}">
      <x14:dataValidations xmlns:xm="http://schemas.microsoft.com/office/excel/2006/main" xWindow="646" yWindow="436" count="3">
        <x14:dataValidation type="list" allowBlank="1" showErrorMessage="1" xr:uid="{4FAE1981-BE3C-4DAC-A8BF-D4AEC3129B8A}">
          <x14:formula1>
            <xm:f>Lists!$B$1:$B$2</xm:f>
          </x14:formula1>
          <xm:sqref>I85 I13 I17 I21 I25 I29 I33 I37 I41 I45 I49 I53 I57 I61 I65 I69 I73 I77 I81 I9</xm:sqref>
        </x14:dataValidation>
        <x14:dataValidation type="list" allowBlank="1" showErrorMessage="1" xr:uid="{FE818A08-9E19-4D21-816B-E3E14ACB0027}">
          <x14:formula1>
            <xm:f>Lists!$D$1:$D$2</xm:f>
          </x14:formula1>
          <xm:sqref>M81 M85 M13 M17 M21 M25 M29 M33 M37 M41 M45 M49 M53 M57 M61 M65 M69 M73 M77 M9</xm:sqref>
        </x14:dataValidation>
        <x14:dataValidation type="list" allowBlank="1" showErrorMessage="1" xr:uid="{4AC2F245-9A97-4800-A85E-40B041420810}">
          <x14:formula1>
            <xm:f>Lists!$A$1:$A$2</xm:f>
          </x14:formula1>
          <xm:sqref>I4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37"/>
  <sheetViews>
    <sheetView workbookViewId="0">
      <selection activeCell="F4" sqref="F4"/>
    </sheetView>
  </sheetViews>
  <sheetFormatPr defaultColWidth="9.140625" defaultRowHeight="12.75" outlineLevelCol="1"/>
  <cols>
    <col min="1" max="1" width="3.42578125" style="26" customWidth="1"/>
    <col min="2" max="2" width="3.42578125" style="3" customWidth="1"/>
    <col min="3" max="3" width="23.5703125" style="3" customWidth="1"/>
    <col min="4" max="4" width="33.140625" style="3" customWidth="1"/>
    <col min="5" max="5" width="14.42578125" style="3" customWidth="1"/>
    <col min="6" max="6" width="13.5703125" style="3" customWidth="1"/>
    <col min="7" max="7" width="5.5703125" style="3" customWidth="1"/>
    <col min="8" max="8" width="12.85546875" style="3" customWidth="1"/>
    <col min="9" max="9" width="3.5703125" style="3" customWidth="1"/>
    <col min="10" max="10" width="15.5703125" style="3" customWidth="1"/>
    <col min="11" max="11" width="3.5703125" style="3" customWidth="1"/>
    <col min="12" max="12" width="15.5703125" style="3" customWidth="1"/>
    <col min="13" max="13" width="3.5703125" style="3" customWidth="1"/>
    <col min="14" max="14" width="12.85546875" style="3" customWidth="1"/>
    <col min="15" max="15" width="4.140625" style="3" customWidth="1"/>
    <col min="16" max="16" width="3.42578125" style="10" customWidth="1"/>
    <col min="17" max="17" width="39" style="3" hidden="1" customWidth="1" outlineLevel="1"/>
    <col min="18" max="18" width="9.140625" style="3" collapsed="1"/>
    <col min="19" max="16384" width="9.140625" style="3"/>
  </cols>
  <sheetData>
    <row r="1" spans="1:17" ht="15.75" customHeight="1" thickBot="1">
      <c r="A1" s="10"/>
      <c r="C1" s="29" t="str">
        <f>'Statut du formulaire'!C1</f>
        <v>Cahier d'exercices financiers des projets d'IA de NGen v2.0</v>
      </c>
      <c r="N1" s="118" t="str">
        <f>'Statut du formulaire'!R1</f>
        <v>Document confidentiel d'entreprise</v>
      </c>
    </row>
    <row r="2" spans="1:17" ht="30" customHeight="1" thickTop="1">
      <c r="A2" s="10">
        <f>IF(SUM(A4:A28)=21,1,0)</f>
        <v>0</v>
      </c>
      <c r="B2" s="60"/>
      <c r="C2" s="50" t="s">
        <v>162</v>
      </c>
      <c r="D2" s="61"/>
      <c r="E2" s="62" t="s">
        <v>130</v>
      </c>
      <c r="F2" s="63" t="str">
        <f>IF(A2=1,"Complet","Incomplet")</f>
        <v>Incomplet</v>
      </c>
      <c r="G2" s="61"/>
      <c r="H2" s="61"/>
      <c r="I2" s="61"/>
      <c r="J2" s="62" t="s">
        <v>39</v>
      </c>
      <c r="K2" s="63" t="str">
        <f>'Statut du formulaire'!F38</f>
        <v>incomplet</v>
      </c>
      <c r="L2" s="61"/>
      <c r="M2" s="61"/>
      <c r="N2" s="61"/>
      <c r="O2" s="64"/>
    </row>
    <row r="3" spans="1:17" ht="13.5" thickBot="1">
      <c r="A3" s="10"/>
      <c r="B3" s="38"/>
      <c r="O3" s="39"/>
      <c r="P3" s="10" t="s">
        <v>132</v>
      </c>
    </row>
    <row r="4" spans="1:17" ht="12.75" customHeight="1" thickBot="1">
      <c r="A4" s="10">
        <f>IF(F4="please select",0,1)</f>
        <v>0</v>
      </c>
      <c r="B4" s="65"/>
      <c r="C4" s="4" t="s">
        <v>163</v>
      </c>
      <c r="E4" s="131"/>
      <c r="F4" s="59" t="s">
        <v>132</v>
      </c>
      <c r="G4" s="17" t="str">
        <f>IF(F4="please select","**","")</f>
        <v>**</v>
      </c>
      <c r="O4" s="39"/>
      <c r="P4" s="10" t="s">
        <v>144</v>
      </c>
    </row>
    <row r="5" spans="1:17">
      <c r="A5" s="10"/>
      <c r="B5" s="38"/>
      <c r="O5" s="39"/>
      <c r="P5" s="10" t="s">
        <v>145</v>
      </c>
    </row>
    <row r="6" spans="1:17">
      <c r="A6" s="10"/>
      <c r="B6" s="38"/>
      <c r="C6" s="4" t="s">
        <v>164</v>
      </c>
      <c r="O6" s="39"/>
    </row>
    <row r="7" spans="1:17" ht="12" customHeight="1">
      <c r="A7" s="10"/>
      <c r="B7" s="38"/>
      <c r="C7" s="217" t="s">
        <v>165</v>
      </c>
      <c r="D7" s="263"/>
      <c r="E7" s="263"/>
      <c r="F7" s="263"/>
      <c r="G7" s="161"/>
      <c r="H7" s="238" t="s">
        <v>166</v>
      </c>
      <c r="I7" s="161"/>
      <c r="J7" s="211" t="s">
        <v>167</v>
      </c>
      <c r="K7" s="161"/>
      <c r="L7" s="211" t="s">
        <v>168</v>
      </c>
      <c r="M7" s="161"/>
      <c r="N7" s="211" t="s">
        <v>151</v>
      </c>
      <c r="O7" s="39"/>
    </row>
    <row r="8" spans="1:17" ht="13.5" thickBot="1">
      <c r="A8" s="10"/>
      <c r="B8" s="38"/>
      <c r="C8" s="264"/>
      <c r="D8" s="264"/>
      <c r="E8" s="264"/>
      <c r="F8" s="264"/>
      <c r="G8" s="161"/>
      <c r="H8" s="240"/>
      <c r="I8" s="161"/>
      <c r="J8" s="233"/>
      <c r="K8" s="161"/>
      <c r="L8" s="216"/>
      <c r="M8" s="161"/>
      <c r="N8" s="216"/>
      <c r="O8" s="39"/>
      <c r="Q8" s="140" t="s">
        <v>140</v>
      </c>
    </row>
    <row r="9" spans="1:17" ht="12.75" customHeight="1">
      <c r="A9" s="10">
        <f>IF(F4="Oui",IF(C9="",0,IF(H9=0,0,IF(J9=0,0,IF(N9="",0,1)))),1)</f>
        <v>1</v>
      </c>
      <c r="B9" s="65"/>
      <c r="C9" s="265"/>
      <c r="D9" s="266"/>
      <c r="E9" s="266"/>
      <c r="F9" s="267"/>
      <c r="G9" s="15"/>
      <c r="H9" s="71"/>
      <c r="I9" s="15" t="str">
        <f>IF(A9=0,IF(H9=0,"**",""),"")</f>
        <v/>
      </c>
      <c r="J9" s="83"/>
      <c r="K9" s="15" t="str">
        <f>IF(A9=0,IF(J9=0,"**",""),"")</f>
        <v/>
      </c>
      <c r="L9" s="84">
        <f>H9*J9</f>
        <v>0</v>
      </c>
      <c r="M9" s="15"/>
      <c r="N9" s="68" t="s">
        <v>132</v>
      </c>
      <c r="O9" s="114" t="str">
        <f>IF(A9=0,IF(N9="","**",""),"")</f>
        <v/>
      </c>
      <c r="Q9" s="71"/>
    </row>
    <row r="10" spans="1:17" ht="12.75" customHeight="1">
      <c r="A10" s="10">
        <f>IF($F$4="Oui",IF(C10="",IF(H10=0,IF(J10=0,IF(N10="",1,0),0),0),IF(H10=0,0,IF(J10=0,0,IF(N10="",0,1)))),1)</f>
        <v>1</v>
      </c>
      <c r="B10" s="65"/>
      <c r="C10" s="268"/>
      <c r="D10" s="258"/>
      <c r="E10" s="258"/>
      <c r="F10" s="259"/>
      <c r="G10" s="15"/>
      <c r="H10" s="72"/>
      <c r="I10" s="15" t="str">
        <f>IF(A10=0,IF(H10=0,"**",""),"")</f>
        <v/>
      </c>
      <c r="J10" s="87"/>
      <c r="K10" s="15" t="str">
        <f>IF(A10=0,IF(J10=0,"**",""),"")</f>
        <v/>
      </c>
      <c r="L10" s="88">
        <f>H10*J10</f>
        <v>0</v>
      </c>
      <c r="M10" s="15"/>
      <c r="N10" s="69" t="s">
        <v>132</v>
      </c>
      <c r="O10" s="114" t="str">
        <f t="shared" ref="O10:O28" si="0">IF(A10=0,IF(N10="","**",""),"")</f>
        <v/>
      </c>
      <c r="Q10" s="72"/>
    </row>
    <row r="11" spans="1:17" ht="12.75" customHeight="1">
      <c r="A11" s="10">
        <f>IF($F$4="Oui",IF(C11="",IF(H11=0,IF(J11=0,IF(N11="",1,0),0),0),IF(H11=0,0,IF(J11=0,0,IF(N11="",0,1)))),1)</f>
        <v>1</v>
      </c>
      <c r="B11" s="65"/>
      <c r="C11" s="257"/>
      <c r="D11" s="258"/>
      <c r="E11" s="258"/>
      <c r="F11" s="259"/>
      <c r="G11" s="15"/>
      <c r="H11" s="72"/>
      <c r="I11" s="15" t="str">
        <f t="shared" ref="I11:I28" si="1">IF(A11=0,IF(H11=0,"**",""),"")</f>
        <v/>
      </c>
      <c r="J11" s="87"/>
      <c r="K11" s="15" t="str">
        <f t="shared" ref="K11:K27" si="2">IF(A11=0,IF(J11=0,"**",""),"")</f>
        <v/>
      </c>
      <c r="L11" s="88">
        <f t="shared" ref="L11:L27" si="3">H11*J11</f>
        <v>0</v>
      </c>
      <c r="M11" s="15"/>
      <c r="N11" s="69" t="s">
        <v>132</v>
      </c>
      <c r="O11" s="114" t="str">
        <f t="shared" si="0"/>
        <v/>
      </c>
      <c r="Q11" s="72"/>
    </row>
    <row r="12" spans="1:17" ht="12.75" customHeight="1">
      <c r="A12" s="10">
        <f>IF($F$4="Oui",IF(C12="",IF(H12=0,IF(J12=0,IF(N12="",1,0),0),0),IF(H12=0,0,IF(J12=0,0,IF(N12="",0,1)))),1)</f>
        <v>1</v>
      </c>
      <c r="B12" s="65"/>
      <c r="C12" s="257"/>
      <c r="D12" s="258"/>
      <c r="E12" s="258"/>
      <c r="F12" s="259"/>
      <c r="G12" s="15"/>
      <c r="H12" s="72"/>
      <c r="I12" s="15" t="str">
        <f t="shared" si="1"/>
        <v/>
      </c>
      <c r="J12" s="87"/>
      <c r="K12" s="15" t="str">
        <f t="shared" si="2"/>
        <v/>
      </c>
      <c r="L12" s="88">
        <f t="shared" si="3"/>
        <v>0</v>
      </c>
      <c r="M12" s="15"/>
      <c r="N12" s="69" t="s">
        <v>132</v>
      </c>
      <c r="O12" s="114" t="str">
        <f t="shared" si="0"/>
        <v/>
      </c>
      <c r="Q12" s="72"/>
    </row>
    <row r="13" spans="1:17" ht="12.75" customHeight="1">
      <c r="A13" s="10">
        <f>IF($F$4="Oui",IF(C13="",IF(H13=0,IF(J13=0,IF(N13="",1,0),0),0),IF(H13=0,0,IF(J13=0,0,IF(N13="",0,1)))),1)</f>
        <v>1</v>
      </c>
      <c r="B13" s="65"/>
      <c r="C13" s="257"/>
      <c r="D13" s="258"/>
      <c r="E13" s="258"/>
      <c r="F13" s="259"/>
      <c r="G13" s="15"/>
      <c r="H13" s="72"/>
      <c r="I13" s="15" t="str">
        <f t="shared" si="1"/>
        <v/>
      </c>
      <c r="J13" s="87"/>
      <c r="K13" s="15" t="str">
        <f t="shared" si="2"/>
        <v/>
      </c>
      <c r="L13" s="88">
        <f t="shared" si="3"/>
        <v>0</v>
      </c>
      <c r="M13" s="15"/>
      <c r="N13" s="69" t="s">
        <v>132</v>
      </c>
      <c r="O13" s="114" t="str">
        <f t="shared" si="0"/>
        <v/>
      </c>
      <c r="Q13" s="72"/>
    </row>
    <row r="14" spans="1:17" ht="12.75" customHeight="1">
      <c r="A14" s="10">
        <f>IF($F$4="Oui",IF(C14="",IF(H14=0,IF(J14=0,IF(N14="",1,0),0),0),IF(H14=0,0,IF(J14=0,0,IF(N14="",0,1)))),1)</f>
        <v>1</v>
      </c>
      <c r="B14" s="65"/>
      <c r="C14" s="257"/>
      <c r="D14" s="258"/>
      <c r="E14" s="258"/>
      <c r="F14" s="259"/>
      <c r="G14" s="15"/>
      <c r="H14" s="72"/>
      <c r="I14" s="15" t="str">
        <f t="shared" si="1"/>
        <v/>
      </c>
      <c r="J14" s="87"/>
      <c r="K14" s="15" t="str">
        <f t="shared" si="2"/>
        <v/>
      </c>
      <c r="L14" s="88">
        <f t="shared" si="3"/>
        <v>0</v>
      </c>
      <c r="M14" s="15"/>
      <c r="N14" s="69" t="s">
        <v>132</v>
      </c>
      <c r="O14" s="114" t="str">
        <f t="shared" si="0"/>
        <v/>
      </c>
      <c r="Q14" s="72"/>
    </row>
    <row r="15" spans="1:17" ht="12.75" customHeight="1">
      <c r="A15" s="10">
        <f>IF($F$4="Oui",IF(C15="",IF(H15=0,IF(J15=0,IF(N15="",1,0),0),0),IF(H15=0,0,IF(J15=0,0,IF(N15="",0,1)))),1)</f>
        <v>1</v>
      </c>
      <c r="B15" s="65"/>
      <c r="C15" s="257"/>
      <c r="D15" s="258"/>
      <c r="E15" s="258"/>
      <c r="F15" s="259"/>
      <c r="G15" s="15"/>
      <c r="H15" s="72"/>
      <c r="I15" s="15" t="str">
        <f t="shared" si="1"/>
        <v/>
      </c>
      <c r="J15" s="87"/>
      <c r="K15" s="15" t="str">
        <f t="shared" si="2"/>
        <v/>
      </c>
      <c r="L15" s="88">
        <f t="shared" si="3"/>
        <v>0</v>
      </c>
      <c r="M15" s="15"/>
      <c r="N15" s="69" t="s">
        <v>132</v>
      </c>
      <c r="O15" s="114" t="str">
        <f t="shared" si="0"/>
        <v/>
      </c>
      <c r="Q15" s="72"/>
    </row>
    <row r="16" spans="1:17" ht="12.75" customHeight="1">
      <c r="A16" s="10">
        <f>IF($F$4="Oui",IF(C16="",IF(H16=0,IF(J16=0,IF(N16="",1,0),0),0),IF(H16=0,0,IF(J16=0,0,IF(N16="",0,1)))),1)</f>
        <v>1</v>
      </c>
      <c r="B16" s="65"/>
      <c r="C16" s="257"/>
      <c r="D16" s="258"/>
      <c r="E16" s="258"/>
      <c r="F16" s="259"/>
      <c r="G16" s="15"/>
      <c r="H16" s="72"/>
      <c r="I16" s="15" t="str">
        <f t="shared" si="1"/>
        <v/>
      </c>
      <c r="J16" s="87"/>
      <c r="K16" s="15" t="str">
        <f t="shared" si="2"/>
        <v/>
      </c>
      <c r="L16" s="88">
        <f t="shared" si="3"/>
        <v>0</v>
      </c>
      <c r="M16" s="15"/>
      <c r="N16" s="69" t="s">
        <v>132</v>
      </c>
      <c r="O16" s="114" t="str">
        <f t="shared" si="0"/>
        <v/>
      </c>
      <c r="Q16" s="72"/>
    </row>
    <row r="17" spans="1:17" ht="12.75" customHeight="1">
      <c r="A17" s="10">
        <f>IF($F$4="Oui",IF(C17="",IF(H17=0,IF(J17=0,IF(N17="",1,0),0),0),IF(H17=0,0,IF(J17=0,0,IF(N17="",0,1)))),1)</f>
        <v>1</v>
      </c>
      <c r="B17" s="65"/>
      <c r="C17" s="257"/>
      <c r="D17" s="258"/>
      <c r="E17" s="258"/>
      <c r="F17" s="259"/>
      <c r="G17" s="15"/>
      <c r="H17" s="72"/>
      <c r="I17" s="15" t="str">
        <f t="shared" si="1"/>
        <v/>
      </c>
      <c r="J17" s="87"/>
      <c r="K17" s="15" t="str">
        <f t="shared" si="2"/>
        <v/>
      </c>
      <c r="L17" s="88">
        <f t="shared" si="3"/>
        <v>0</v>
      </c>
      <c r="M17" s="15"/>
      <c r="N17" s="69" t="s">
        <v>132</v>
      </c>
      <c r="O17" s="114" t="str">
        <f t="shared" si="0"/>
        <v/>
      </c>
      <c r="Q17" s="72"/>
    </row>
    <row r="18" spans="1:17" ht="12.75" customHeight="1">
      <c r="A18" s="10">
        <f>IF($F$4="Oui",IF(C18="",IF(H18=0,IF(J18=0,IF(N18="",1,0),0),0),IF(H18=0,0,IF(J18=0,0,IF(N18="",0,1)))),1)</f>
        <v>1</v>
      </c>
      <c r="B18" s="65"/>
      <c r="C18" s="257"/>
      <c r="D18" s="258"/>
      <c r="E18" s="258"/>
      <c r="F18" s="259"/>
      <c r="G18" s="15"/>
      <c r="H18" s="72"/>
      <c r="I18" s="15" t="str">
        <f t="shared" si="1"/>
        <v/>
      </c>
      <c r="J18" s="87"/>
      <c r="K18" s="15" t="str">
        <f t="shared" si="2"/>
        <v/>
      </c>
      <c r="L18" s="88">
        <f t="shared" si="3"/>
        <v>0</v>
      </c>
      <c r="M18" s="15"/>
      <c r="N18" s="69" t="s">
        <v>132</v>
      </c>
      <c r="O18" s="114" t="str">
        <f t="shared" si="0"/>
        <v/>
      </c>
      <c r="Q18" s="72"/>
    </row>
    <row r="19" spans="1:17" ht="12.75" customHeight="1">
      <c r="A19" s="10">
        <f>IF($F$4="Oui",IF(C19="",IF(H19=0,IF(J19=0,IF(N19="",1,0),0),0),IF(H19=0,0,IF(J19=0,0,IF(N19="",0,1)))),1)</f>
        <v>1</v>
      </c>
      <c r="B19" s="65"/>
      <c r="C19" s="257"/>
      <c r="D19" s="258"/>
      <c r="E19" s="258"/>
      <c r="F19" s="259"/>
      <c r="G19" s="15"/>
      <c r="H19" s="72"/>
      <c r="I19" s="15" t="str">
        <f t="shared" si="1"/>
        <v/>
      </c>
      <c r="J19" s="87"/>
      <c r="K19" s="15" t="str">
        <f t="shared" si="2"/>
        <v/>
      </c>
      <c r="L19" s="88">
        <f t="shared" si="3"/>
        <v>0</v>
      </c>
      <c r="M19" s="15"/>
      <c r="N19" s="69" t="s">
        <v>132</v>
      </c>
      <c r="O19" s="114" t="str">
        <f t="shared" si="0"/>
        <v/>
      </c>
      <c r="Q19" s="72"/>
    </row>
    <row r="20" spans="1:17" ht="12.75" customHeight="1">
      <c r="A20" s="10">
        <f>IF($F$4="Oui",IF(C20="",IF(H20=0,IF(J20=0,IF(N20="",1,0),0),0),IF(H20=0,0,IF(J20=0,0,IF(N20="",0,1)))),1)</f>
        <v>1</v>
      </c>
      <c r="B20" s="65"/>
      <c r="C20" s="257"/>
      <c r="D20" s="258"/>
      <c r="E20" s="258"/>
      <c r="F20" s="259"/>
      <c r="G20" s="15"/>
      <c r="H20" s="72"/>
      <c r="I20" s="15" t="str">
        <f t="shared" si="1"/>
        <v/>
      </c>
      <c r="J20" s="87"/>
      <c r="K20" s="15" t="str">
        <f t="shared" si="2"/>
        <v/>
      </c>
      <c r="L20" s="88">
        <f t="shared" si="3"/>
        <v>0</v>
      </c>
      <c r="M20" s="15"/>
      <c r="N20" s="69" t="s">
        <v>132</v>
      </c>
      <c r="O20" s="114" t="str">
        <f t="shared" si="0"/>
        <v/>
      </c>
      <c r="Q20" s="72"/>
    </row>
    <row r="21" spans="1:17" ht="12.75" customHeight="1">
      <c r="A21" s="10">
        <f>IF($F$4="Oui",IF(C21="",IF(H21=0,IF(J21=0,IF(N21="",1,0),0),0),IF(H21=0,0,IF(J21=0,0,IF(N21="",0,1)))),1)</f>
        <v>1</v>
      </c>
      <c r="B21" s="65"/>
      <c r="C21" s="257"/>
      <c r="D21" s="258"/>
      <c r="E21" s="258"/>
      <c r="F21" s="259"/>
      <c r="G21" s="15"/>
      <c r="H21" s="72"/>
      <c r="I21" s="15" t="str">
        <f t="shared" si="1"/>
        <v/>
      </c>
      <c r="J21" s="87"/>
      <c r="K21" s="15" t="str">
        <f t="shared" si="2"/>
        <v/>
      </c>
      <c r="L21" s="88">
        <f t="shared" si="3"/>
        <v>0</v>
      </c>
      <c r="M21" s="15"/>
      <c r="N21" s="69" t="s">
        <v>132</v>
      </c>
      <c r="O21" s="114" t="str">
        <f t="shared" si="0"/>
        <v/>
      </c>
      <c r="Q21" s="72"/>
    </row>
    <row r="22" spans="1:17" ht="12.75" customHeight="1">
      <c r="A22" s="10">
        <f>IF($F$4="Oui",IF(C22="",IF(H22=0,IF(J22=0,IF(N22="",1,0),0),0),IF(H22=0,0,IF(J22=0,0,IF(N22="",0,1)))),1)</f>
        <v>1</v>
      </c>
      <c r="B22" s="65"/>
      <c r="C22" s="257"/>
      <c r="D22" s="258"/>
      <c r="E22" s="258"/>
      <c r="F22" s="259"/>
      <c r="G22" s="15"/>
      <c r="H22" s="72"/>
      <c r="I22" s="15" t="str">
        <f t="shared" si="1"/>
        <v/>
      </c>
      <c r="J22" s="87"/>
      <c r="K22" s="15" t="str">
        <f t="shared" si="2"/>
        <v/>
      </c>
      <c r="L22" s="88">
        <f t="shared" si="3"/>
        <v>0</v>
      </c>
      <c r="M22" s="15"/>
      <c r="N22" s="69" t="s">
        <v>132</v>
      </c>
      <c r="O22" s="114" t="str">
        <f t="shared" si="0"/>
        <v/>
      </c>
      <c r="Q22" s="72"/>
    </row>
    <row r="23" spans="1:17" ht="12.75" customHeight="1">
      <c r="A23" s="10">
        <f>IF($F$4="Oui",IF(C23="",IF(H23=0,IF(J23=0,IF(N23="",1,0),0),0),IF(H23=0,0,IF(J23=0,0,IF(N23="",0,1)))),1)</f>
        <v>1</v>
      </c>
      <c r="B23" s="65"/>
      <c r="C23" s="257"/>
      <c r="D23" s="258"/>
      <c r="E23" s="258"/>
      <c r="F23" s="259"/>
      <c r="G23" s="15"/>
      <c r="H23" s="72"/>
      <c r="I23" s="15" t="str">
        <f t="shared" si="1"/>
        <v/>
      </c>
      <c r="J23" s="87"/>
      <c r="K23" s="15" t="str">
        <f t="shared" si="2"/>
        <v/>
      </c>
      <c r="L23" s="88">
        <f t="shared" si="3"/>
        <v>0</v>
      </c>
      <c r="M23" s="15"/>
      <c r="N23" s="69" t="s">
        <v>132</v>
      </c>
      <c r="O23" s="114" t="str">
        <f t="shared" si="0"/>
        <v/>
      </c>
      <c r="Q23" s="72"/>
    </row>
    <row r="24" spans="1:17" ht="12.75" customHeight="1">
      <c r="A24" s="10">
        <f>IF($F$4="Oui",IF(C24="",IF(H24=0,IF(J24=0,IF(N24="",1,0),0),0),IF(H24=0,0,IF(J24=0,0,IF(N24="",0,1)))),1)</f>
        <v>1</v>
      </c>
      <c r="B24" s="65"/>
      <c r="C24" s="257"/>
      <c r="D24" s="258"/>
      <c r="E24" s="258"/>
      <c r="F24" s="259"/>
      <c r="G24" s="15"/>
      <c r="H24" s="72"/>
      <c r="I24" s="15" t="str">
        <f t="shared" si="1"/>
        <v/>
      </c>
      <c r="J24" s="87"/>
      <c r="K24" s="15" t="str">
        <f t="shared" si="2"/>
        <v/>
      </c>
      <c r="L24" s="88">
        <f t="shared" si="3"/>
        <v>0</v>
      </c>
      <c r="M24" s="15"/>
      <c r="N24" s="69" t="s">
        <v>132</v>
      </c>
      <c r="O24" s="114" t="str">
        <f t="shared" si="0"/>
        <v/>
      </c>
      <c r="Q24" s="72"/>
    </row>
    <row r="25" spans="1:17" ht="12.75" customHeight="1">
      <c r="A25" s="10">
        <f>IF($F$4="Oui",IF(C25="",IF(H25=0,IF(J25=0,IF(N25="",1,0),0),0),IF(H25=0,0,IF(J25=0,0,IF(N25="",0,1)))),1)</f>
        <v>1</v>
      </c>
      <c r="B25" s="65"/>
      <c r="C25" s="257"/>
      <c r="D25" s="258"/>
      <c r="E25" s="258"/>
      <c r="F25" s="259"/>
      <c r="G25" s="15"/>
      <c r="H25" s="72"/>
      <c r="I25" s="15" t="str">
        <f t="shared" si="1"/>
        <v/>
      </c>
      <c r="J25" s="87"/>
      <c r="K25" s="15" t="str">
        <f t="shared" si="2"/>
        <v/>
      </c>
      <c r="L25" s="88">
        <f t="shared" si="3"/>
        <v>0</v>
      </c>
      <c r="M25" s="15"/>
      <c r="N25" s="69" t="s">
        <v>132</v>
      </c>
      <c r="O25" s="114" t="str">
        <f t="shared" si="0"/>
        <v/>
      </c>
      <c r="Q25" s="72"/>
    </row>
    <row r="26" spans="1:17" ht="12.75" customHeight="1">
      <c r="A26" s="10">
        <f>IF($F$4="Oui",IF(C26="",IF(H26=0,IF(J26=0,IF(N26="",1,0),0),0),IF(H26=0,0,IF(J26=0,0,IF(N26="",0,1)))),1)</f>
        <v>1</v>
      </c>
      <c r="B26" s="65"/>
      <c r="C26" s="257"/>
      <c r="D26" s="258"/>
      <c r="E26" s="258"/>
      <c r="F26" s="259"/>
      <c r="G26" s="15"/>
      <c r="H26" s="72"/>
      <c r="I26" s="15" t="str">
        <f t="shared" si="1"/>
        <v/>
      </c>
      <c r="J26" s="87"/>
      <c r="K26" s="15" t="str">
        <f t="shared" si="2"/>
        <v/>
      </c>
      <c r="L26" s="88">
        <f t="shared" si="3"/>
        <v>0</v>
      </c>
      <c r="M26" s="15"/>
      <c r="N26" s="69" t="s">
        <v>132</v>
      </c>
      <c r="O26" s="114" t="str">
        <f t="shared" si="0"/>
        <v/>
      </c>
      <c r="Q26" s="72"/>
    </row>
    <row r="27" spans="1:17" ht="12.75" customHeight="1">
      <c r="A27" s="10">
        <f>IF($F$4="Oui",IF(C27="",IF(H27=0,IF(J27=0,IF(N27="",1,0),0),0),IF(H27=0,0,IF(J27=0,0,IF(N27="",0,1)))),1)</f>
        <v>1</v>
      </c>
      <c r="B27" s="65"/>
      <c r="C27" s="257"/>
      <c r="D27" s="258"/>
      <c r="E27" s="258"/>
      <c r="F27" s="259"/>
      <c r="G27" s="15"/>
      <c r="H27" s="72"/>
      <c r="I27" s="15" t="str">
        <f t="shared" si="1"/>
        <v/>
      </c>
      <c r="J27" s="87"/>
      <c r="K27" s="15" t="str">
        <f t="shared" si="2"/>
        <v/>
      </c>
      <c r="L27" s="88">
        <f t="shared" si="3"/>
        <v>0</v>
      </c>
      <c r="M27" s="15"/>
      <c r="N27" s="69" t="s">
        <v>132</v>
      </c>
      <c r="O27" s="114" t="str">
        <f t="shared" si="0"/>
        <v/>
      </c>
      <c r="Q27" s="72"/>
    </row>
    <row r="28" spans="1:17" ht="12.75" customHeight="1" thickBot="1">
      <c r="A28" s="10">
        <f>IF($F$4="Oui",IF(C28="",IF(H28=0,IF(J28=0,IF(N28="",1,0),0),0),IF(H28=0,0,IF(J28=0,0,IF(N28="",0,1)))),1)</f>
        <v>1</v>
      </c>
      <c r="B28" s="65"/>
      <c r="C28" s="260"/>
      <c r="D28" s="261"/>
      <c r="E28" s="261"/>
      <c r="F28" s="262"/>
      <c r="G28" s="15"/>
      <c r="H28" s="73"/>
      <c r="I28" s="15" t="str">
        <f t="shared" si="1"/>
        <v/>
      </c>
      <c r="J28" s="85"/>
      <c r="K28" s="15" t="str">
        <f>IF(A28=0,IF(J28=0,"**",""),"")</f>
        <v/>
      </c>
      <c r="L28" s="86">
        <f>H28*J28</f>
        <v>0</v>
      </c>
      <c r="M28" s="15"/>
      <c r="N28" s="70" t="s">
        <v>132</v>
      </c>
      <c r="O28" s="114" t="str">
        <f t="shared" si="0"/>
        <v/>
      </c>
      <c r="Q28" s="73"/>
    </row>
    <row r="29" spans="1:17" ht="13.5" thickBot="1">
      <c r="A29" s="10"/>
      <c r="B29" s="38"/>
      <c r="O29" s="39"/>
    </row>
    <row r="30" spans="1:17" s="13" customFormat="1" ht="15.75" customHeight="1" thickBot="1">
      <c r="A30" s="14"/>
      <c r="B30" s="74"/>
      <c r="K30" s="106" t="s">
        <v>169</v>
      </c>
      <c r="L30" s="107">
        <f>SUM(L9:L28)</f>
        <v>0</v>
      </c>
      <c r="O30" s="75"/>
      <c r="P30" s="14"/>
      <c r="Q30" s="3"/>
    </row>
    <row r="31" spans="1:17" s="13" customFormat="1" ht="15.75" customHeight="1">
      <c r="A31" s="14"/>
      <c r="B31" s="74"/>
      <c r="O31" s="75"/>
      <c r="P31" s="14"/>
      <c r="Q31" s="3"/>
    </row>
    <row r="32" spans="1:17" s="13" customFormat="1" ht="15.75" customHeight="1">
      <c r="A32" s="14"/>
      <c r="B32" s="74"/>
      <c r="C32" s="221" t="s">
        <v>170</v>
      </c>
      <c r="D32" s="249"/>
      <c r="E32" s="249"/>
      <c r="F32" s="249"/>
      <c r="G32" s="249"/>
      <c r="H32" s="249"/>
      <c r="I32" s="249"/>
      <c r="J32" s="249"/>
      <c r="K32" s="249"/>
      <c r="L32" s="249"/>
      <c r="M32" s="249"/>
      <c r="N32" s="249"/>
      <c r="O32" s="75"/>
      <c r="P32" s="14"/>
      <c r="Q32" s="3"/>
    </row>
    <row r="33" spans="1:17" s="13" customFormat="1" ht="15.75" customHeight="1">
      <c r="A33" s="14"/>
      <c r="B33" s="74"/>
      <c r="C33" s="249"/>
      <c r="D33" s="249"/>
      <c r="E33" s="249"/>
      <c r="F33" s="249"/>
      <c r="G33" s="249"/>
      <c r="H33" s="249"/>
      <c r="I33" s="249"/>
      <c r="J33" s="249"/>
      <c r="K33" s="249"/>
      <c r="L33" s="249"/>
      <c r="M33" s="249"/>
      <c r="N33" s="249"/>
      <c r="O33" s="75"/>
      <c r="P33" s="14"/>
      <c r="Q33" s="3"/>
    </row>
    <row r="34" spans="1:17" s="13" customFormat="1" ht="15.75" customHeight="1">
      <c r="A34" s="14"/>
      <c r="B34" s="74"/>
      <c r="C34" s="249"/>
      <c r="D34" s="249"/>
      <c r="E34" s="249"/>
      <c r="F34" s="249"/>
      <c r="G34" s="249"/>
      <c r="H34" s="249"/>
      <c r="I34" s="249"/>
      <c r="J34" s="249"/>
      <c r="K34" s="249"/>
      <c r="L34" s="249"/>
      <c r="M34" s="249"/>
      <c r="N34" s="249"/>
      <c r="O34" s="75"/>
      <c r="P34" s="14"/>
      <c r="Q34" s="3"/>
    </row>
    <row r="35" spans="1:17" s="13" customFormat="1" ht="15.75" customHeight="1">
      <c r="A35" s="14"/>
      <c r="B35" s="74"/>
      <c r="C35" s="249"/>
      <c r="D35" s="249"/>
      <c r="E35" s="249"/>
      <c r="F35" s="249"/>
      <c r="G35" s="249"/>
      <c r="H35" s="249"/>
      <c r="I35" s="249"/>
      <c r="J35" s="249"/>
      <c r="K35" s="249"/>
      <c r="L35" s="249"/>
      <c r="M35" s="249"/>
      <c r="N35" s="249"/>
      <c r="O35" s="75"/>
      <c r="P35" s="14"/>
      <c r="Q35" s="3"/>
    </row>
    <row r="36" spans="1:17" ht="15.75" customHeight="1" thickBot="1">
      <c r="A36" s="10"/>
      <c r="B36" s="40"/>
      <c r="C36" s="42"/>
      <c r="D36" s="42"/>
      <c r="E36" s="42"/>
      <c r="F36" s="42"/>
      <c r="G36" s="42"/>
      <c r="H36" s="42"/>
      <c r="I36" s="42"/>
      <c r="J36" s="42"/>
      <c r="K36" s="42"/>
      <c r="L36" s="42"/>
      <c r="M36" s="42"/>
      <c r="N36" s="42"/>
      <c r="O36" s="43"/>
    </row>
    <row r="37" spans="1:17" ht="13.5" thickTop="1">
      <c r="A37" s="10"/>
    </row>
  </sheetData>
  <sheetProtection algorithmName="SHA-512" hashValue="Dj8zaDAAWQUbIVqU9jmTEB/dOMliENe3nPzYREgYEm1O6/MF0ZqM1EAJ8YtUPCwGJvv9PBKytOO84Ewwr8/NMQ==" saltValue="FnSpntN0TODXH68ikEoc7Q==" spinCount="100000" sheet="1" objects="1" scenarios="1" selectLockedCells="1"/>
  <mergeCells count="26">
    <mergeCell ref="C32:N35"/>
    <mergeCell ref="N7:N8"/>
    <mergeCell ref="L7:L8"/>
    <mergeCell ref="J7:J8"/>
    <mergeCell ref="H7:H8"/>
    <mergeCell ref="C7:F8"/>
    <mergeCell ref="C27:F27"/>
    <mergeCell ref="C12:F12"/>
    <mergeCell ref="C13:F13"/>
    <mergeCell ref="C14:F14"/>
    <mergeCell ref="C15:F15"/>
    <mergeCell ref="C19:F19"/>
    <mergeCell ref="C9:F9"/>
    <mergeCell ref="C10:F10"/>
    <mergeCell ref="C11:F11"/>
    <mergeCell ref="C16:F16"/>
    <mergeCell ref="C17:F17"/>
    <mergeCell ref="C18:F18"/>
    <mergeCell ref="C20:F20"/>
    <mergeCell ref="C21:F21"/>
    <mergeCell ref="C22:F22"/>
    <mergeCell ref="C23:F23"/>
    <mergeCell ref="C28:F28"/>
    <mergeCell ref="C24:F24"/>
    <mergeCell ref="C25:F25"/>
    <mergeCell ref="C26:F26"/>
  </mergeCells>
  <phoneticPr fontId="0" type="noConversion"/>
  <conditionalFormatting sqref="F2 K2">
    <cfRule type="cellIs" dxfId="17" priority="1" stopIfTrue="1" operator="equal">
      <formula>"Complet"</formula>
    </cfRule>
    <cfRule type="cellIs" dxfId="16" priority="2" stopIfTrue="1" operator="equal">
      <formula>"Incomplet"</formula>
    </cfRule>
  </conditionalFormatting>
  <dataValidations xWindow="738" yWindow="321" count="1">
    <dataValidation allowBlank="1" showErrorMessage="1" sqref="C36:O1048576 N1:N7 N29:N31 O1:O31 H9:H31 A1:B1048576 P1:XFD1048576 L9:L31 M1:M31 L1:L7 J9:J31 K1:K31 J1:J7 D9:F31 I1:I31 H1:H7 C1:C7 D1:D6 C9:C32 G1:G31 E1:F3 E5:F6" xr:uid="{E87310E2-E8B7-41DD-8EFB-05E58E39FE24}"/>
  </dataValidations>
  <pageMargins left="0.75" right="0.75" top="1" bottom="1" header="0.5" footer="0.5"/>
  <pageSetup paperSize="9" scale="89" fitToHeight="5" orientation="landscape"/>
  <headerFooter alignWithMargins="0"/>
  <extLst>
    <ext xmlns:x14="http://schemas.microsoft.com/office/spreadsheetml/2009/9/main" uri="{CCE6A557-97BC-4b89-ADB6-D9C93CAAB3DF}">
      <x14:dataValidations xmlns:xm="http://schemas.microsoft.com/office/excel/2006/main" xWindow="738" yWindow="321" count="2">
        <x14:dataValidation type="list" allowBlank="1" showErrorMessage="1" xr:uid="{3A4985FC-C42A-4F01-A28A-9EC5768AF6C4}">
          <x14:formula1>
            <xm:f>Lists!$D$1:$D$2</xm:f>
          </x14:formula1>
          <xm:sqref>N9:N28</xm:sqref>
        </x14:dataValidation>
        <x14:dataValidation type="list" allowBlank="1" showErrorMessage="1" xr:uid="{95196AC2-96FF-48D0-8904-A43E5D64AE6A}">
          <x14:formula1>
            <xm:f>Lists!$A$1:$A$2</xm:f>
          </x14:formula1>
          <xm:sqref>F4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37"/>
  <sheetViews>
    <sheetView workbookViewId="0">
      <selection activeCell="H4" sqref="H4"/>
    </sheetView>
  </sheetViews>
  <sheetFormatPr defaultColWidth="9.140625" defaultRowHeight="12.75" outlineLevelCol="1"/>
  <cols>
    <col min="1" max="1" width="3.42578125" style="10" customWidth="1"/>
    <col min="2" max="2" width="3.42578125" style="3" customWidth="1"/>
    <col min="3" max="3" width="23.5703125" style="3" customWidth="1"/>
    <col min="4" max="5" width="9.140625" style="3"/>
    <col min="6" max="6" width="34.85546875" style="3" customWidth="1"/>
    <col min="7" max="7" width="3.5703125" style="3" customWidth="1"/>
    <col min="8" max="8" width="12.85546875" style="3" customWidth="1"/>
    <col min="9" max="9" width="3.5703125" style="3" customWidth="1"/>
    <col min="10" max="10" width="12.85546875" style="3" customWidth="1"/>
    <col min="11" max="11" width="3.5703125" style="3" customWidth="1"/>
    <col min="12" max="12" width="15.5703125" style="3" customWidth="1"/>
    <col min="13" max="13" width="3.5703125" style="3" customWidth="1"/>
    <col min="14" max="14" width="15.5703125" style="3" customWidth="1"/>
    <col min="15" max="15" width="3.5703125" style="3" customWidth="1"/>
    <col min="16" max="16" width="12.85546875" style="3" customWidth="1"/>
    <col min="17" max="17" width="4.5703125" style="3" customWidth="1"/>
    <col min="18" max="18" width="3.42578125" style="3" customWidth="1"/>
    <col min="19" max="19" width="39" style="3" hidden="1" customWidth="1" outlineLevel="1"/>
    <col min="20" max="20" width="9.140625" style="3" collapsed="1"/>
    <col min="21" max="21" width="9.140625" style="10"/>
    <col min="22" max="16384" width="9.140625" style="3"/>
  </cols>
  <sheetData>
    <row r="1" spans="1:21" ht="15.75" customHeight="1" thickBot="1">
      <c r="C1" s="29" t="str">
        <f>'Statut du formulaire'!C1</f>
        <v>Cahier d'exercices financiers des projets d'IA de NGen v2.0</v>
      </c>
      <c r="P1" s="118" t="str">
        <f>'Statut du formulaire'!R1</f>
        <v>Document confidentiel d'entreprise</v>
      </c>
    </row>
    <row r="2" spans="1:21" ht="30" customHeight="1" thickTop="1">
      <c r="A2" s="10">
        <f>IF(SUM(A4:A28)=21,1,0)</f>
        <v>0</v>
      </c>
      <c r="B2" s="60"/>
      <c r="C2" s="50" t="s">
        <v>171</v>
      </c>
      <c r="D2" s="61"/>
      <c r="E2" s="61"/>
      <c r="F2" s="61"/>
      <c r="G2" s="62" t="s">
        <v>130</v>
      </c>
      <c r="H2" s="63" t="str">
        <f>IF(A2=1,"Complet","Incomplet")</f>
        <v>Incomplet</v>
      </c>
      <c r="I2" s="61"/>
      <c r="J2" s="61"/>
      <c r="K2" s="61"/>
      <c r="L2" s="62" t="s">
        <v>39</v>
      </c>
      <c r="M2" s="63" t="str">
        <f>'Statut du formulaire'!F38</f>
        <v>incomplet</v>
      </c>
      <c r="N2" s="61"/>
      <c r="O2" s="61"/>
      <c r="P2" s="61"/>
      <c r="Q2" s="64"/>
    </row>
    <row r="3" spans="1:21" ht="13.5" thickBot="1">
      <c r="B3" s="38"/>
      <c r="Q3" s="39"/>
      <c r="U3" s="10" t="s">
        <v>132</v>
      </c>
    </row>
    <row r="4" spans="1:21" ht="15.75" thickBot="1">
      <c r="A4" s="10">
        <f>IF(H4="please select",0,1)</f>
        <v>0</v>
      </c>
      <c r="B4" s="65"/>
      <c r="C4" s="4" t="s">
        <v>172</v>
      </c>
      <c r="D4" s="4"/>
      <c r="E4" s="4"/>
      <c r="F4" s="4"/>
      <c r="G4" s="4"/>
      <c r="H4" s="59" t="s">
        <v>132</v>
      </c>
      <c r="I4" s="16" t="str">
        <f>IF(H4="please select","**","")</f>
        <v>**</v>
      </c>
      <c r="J4" s="16"/>
      <c r="K4" s="16"/>
      <c r="O4" s="16" t="str">
        <f>IF(N4="please select","**","")</f>
        <v/>
      </c>
      <c r="P4" s="16"/>
      <c r="Q4" s="39"/>
      <c r="U4" s="10" t="s">
        <v>144</v>
      </c>
    </row>
    <row r="5" spans="1:21">
      <c r="B5" s="38"/>
      <c r="Q5" s="39"/>
      <c r="U5" s="10" t="s">
        <v>145</v>
      </c>
    </row>
    <row r="6" spans="1:21">
      <c r="B6" s="38"/>
      <c r="C6" s="4" t="s">
        <v>173</v>
      </c>
      <c r="Q6" s="39"/>
    </row>
    <row r="7" spans="1:21">
      <c r="B7" s="38"/>
      <c r="N7" s="9"/>
      <c r="Q7" s="39"/>
    </row>
    <row r="8" spans="1:21" ht="39" thickBot="1">
      <c r="B8" s="38"/>
      <c r="C8" s="238" t="s">
        <v>174</v>
      </c>
      <c r="D8" s="239"/>
      <c r="E8" s="239"/>
      <c r="F8" s="239"/>
      <c r="H8" s="155" t="s">
        <v>175</v>
      </c>
      <c r="J8" s="155" t="s">
        <v>176</v>
      </c>
      <c r="L8" s="155" t="s">
        <v>177</v>
      </c>
      <c r="N8" s="155" t="s">
        <v>168</v>
      </c>
      <c r="P8" s="155" t="s">
        <v>151</v>
      </c>
      <c r="Q8" s="39"/>
      <c r="S8" s="140" t="s">
        <v>140</v>
      </c>
    </row>
    <row r="9" spans="1:21" ht="15">
      <c r="A9" s="10">
        <f>IF(H4="Oui",IF(C9="",0,IF(H9=0,0,IF(J9=0,0,IF(L9=0,0,IF(P9="",0,1))))),1)</f>
        <v>1</v>
      </c>
      <c r="B9" s="65"/>
      <c r="C9" s="272"/>
      <c r="D9" s="273"/>
      <c r="E9" s="273"/>
      <c r="F9" s="274"/>
      <c r="G9" s="16" t="str">
        <f t="shared" ref="G9:G14" si="0">IF(A9=0,IF(C9="","**",""),"")</f>
        <v/>
      </c>
      <c r="H9" s="68">
        <v>0</v>
      </c>
      <c r="I9" s="16" t="str">
        <f>IF(A9=0,IF(H9=0,"**",""),"")</f>
        <v/>
      </c>
      <c r="J9" s="68">
        <v>0</v>
      </c>
      <c r="K9" s="16" t="str">
        <f>IF(A9=0,IF(J9=0,"**",""),"")</f>
        <v/>
      </c>
      <c r="L9" s="83">
        <v>0</v>
      </c>
      <c r="M9" s="16" t="str">
        <f>IF(A9=0,IF(L9=0,"**",""),"")</f>
        <v/>
      </c>
      <c r="N9" s="84">
        <f>H9*J9*L9</f>
        <v>0</v>
      </c>
      <c r="O9" s="16"/>
      <c r="P9" s="68" t="s">
        <v>132</v>
      </c>
      <c r="Q9" s="114" t="str">
        <f>IF(A9=0,IF(P9="","**",""),"")</f>
        <v/>
      </c>
      <c r="S9" s="71"/>
    </row>
    <row r="10" spans="1:21" ht="15">
      <c r="A10" s="10">
        <f>IF($H$4="Oui",IF(C10="",IF(H10=0,IF(L10=0,IF(J10=0,IF(P10="",1,0),0),0),0),IF(H10=0,0,IF(L10=0,0,IF(J10=0,0,IF(P10="",0,1))))),1)</f>
        <v>1</v>
      </c>
      <c r="B10" s="65"/>
      <c r="C10" s="269"/>
      <c r="D10" s="270"/>
      <c r="E10" s="270"/>
      <c r="F10" s="271"/>
      <c r="G10" s="16" t="str">
        <f t="shared" si="0"/>
        <v/>
      </c>
      <c r="H10" s="69">
        <v>0</v>
      </c>
      <c r="I10" s="16" t="str">
        <f t="shared" ref="I10:I14" si="1">IF(A10=0,IF(H10=0,"**",""),"")</f>
        <v/>
      </c>
      <c r="J10" s="69">
        <v>0</v>
      </c>
      <c r="K10" s="16" t="str">
        <f t="shared" ref="K10:K28" si="2">IF(A10=0,IF(J10=0,"**",""),"")</f>
        <v/>
      </c>
      <c r="L10" s="87">
        <v>0</v>
      </c>
      <c r="M10" s="16" t="str">
        <f t="shared" ref="M10:M14" si="3">IF(A10=0,IF(L10=0,"**",""),"")</f>
        <v/>
      </c>
      <c r="N10" s="88">
        <f t="shared" ref="N10:N28" si="4">H10*J10*L10</f>
        <v>0</v>
      </c>
      <c r="O10" s="16"/>
      <c r="P10" s="69" t="s">
        <v>132</v>
      </c>
      <c r="Q10" s="114" t="str">
        <f t="shared" ref="Q10:Q28" si="5">IF(A10=0,IF(P10="","**",""),"")</f>
        <v/>
      </c>
      <c r="S10" s="72"/>
    </row>
    <row r="11" spans="1:21" ht="15">
      <c r="A11" s="10">
        <f>IF($H$4="Oui",IF(C11="",IF(H11=0,IF(L11=0,IF(J11=0,IF(P11="",1,0),0),0),0),IF(H11=0,0,IF(L11=0,0,IF(J11=0,0,IF(P11="",0,1))))),1)</f>
        <v>1</v>
      </c>
      <c r="B11" s="65"/>
      <c r="C11" s="269"/>
      <c r="D11" s="270"/>
      <c r="E11" s="270"/>
      <c r="F11" s="271"/>
      <c r="G11" s="16" t="str">
        <f t="shared" si="0"/>
        <v/>
      </c>
      <c r="H11" s="69">
        <v>0</v>
      </c>
      <c r="I11" s="16" t="str">
        <f t="shared" si="1"/>
        <v/>
      </c>
      <c r="J11" s="69">
        <v>0</v>
      </c>
      <c r="K11" s="16" t="str">
        <f t="shared" si="2"/>
        <v/>
      </c>
      <c r="L11" s="87">
        <v>0</v>
      </c>
      <c r="M11" s="16" t="str">
        <f t="shared" si="3"/>
        <v/>
      </c>
      <c r="N11" s="88">
        <f t="shared" si="4"/>
        <v>0</v>
      </c>
      <c r="O11" s="16"/>
      <c r="P11" s="69" t="s">
        <v>132</v>
      </c>
      <c r="Q11" s="114" t="str">
        <f t="shared" si="5"/>
        <v/>
      </c>
      <c r="S11" s="72"/>
    </row>
    <row r="12" spans="1:21" ht="15">
      <c r="A12" s="10">
        <f>IF($H$4="Oui",IF(C12="",IF(H12=0,IF(L12=0,IF(J12=0,IF(P12="",1,0),0),0),0),IF(H12=0,0,IF(L12=0,0,IF(J12=0,0,IF(P12="",0,1))))),1)</f>
        <v>1</v>
      </c>
      <c r="B12" s="65"/>
      <c r="C12" s="269"/>
      <c r="D12" s="270"/>
      <c r="E12" s="270"/>
      <c r="F12" s="271"/>
      <c r="G12" s="16" t="str">
        <f t="shared" si="0"/>
        <v/>
      </c>
      <c r="H12" s="69">
        <v>0</v>
      </c>
      <c r="I12" s="16" t="str">
        <f t="shared" si="1"/>
        <v/>
      </c>
      <c r="J12" s="69">
        <v>0</v>
      </c>
      <c r="K12" s="16" t="str">
        <f t="shared" si="2"/>
        <v/>
      </c>
      <c r="L12" s="87">
        <v>0</v>
      </c>
      <c r="M12" s="16" t="str">
        <f t="shared" si="3"/>
        <v/>
      </c>
      <c r="N12" s="88">
        <f t="shared" si="4"/>
        <v>0</v>
      </c>
      <c r="O12" s="16"/>
      <c r="P12" s="69" t="s">
        <v>132</v>
      </c>
      <c r="Q12" s="114" t="str">
        <f t="shared" si="5"/>
        <v/>
      </c>
      <c r="S12" s="72"/>
    </row>
    <row r="13" spans="1:21" ht="15">
      <c r="A13" s="10">
        <f>IF($H$4="Oui",IF(C13="",IF(H13=0,IF(L13=0,IF(J13=0,IF(P13="",1,0),0),0),0),IF(H13=0,0,IF(L13=0,0,IF(J13=0,0,IF(P13="",0,1))))),1)</f>
        <v>1</v>
      </c>
      <c r="B13" s="65"/>
      <c r="C13" s="269"/>
      <c r="D13" s="270"/>
      <c r="E13" s="270"/>
      <c r="F13" s="271"/>
      <c r="G13" s="16" t="str">
        <f t="shared" si="0"/>
        <v/>
      </c>
      <c r="H13" s="69">
        <v>0</v>
      </c>
      <c r="I13" s="16" t="str">
        <f t="shared" si="1"/>
        <v/>
      </c>
      <c r="J13" s="69">
        <v>0</v>
      </c>
      <c r="K13" s="16" t="str">
        <f t="shared" si="2"/>
        <v/>
      </c>
      <c r="L13" s="87">
        <v>0</v>
      </c>
      <c r="M13" s="16" t="str">
        <f t="shared" si="3"/>
        <v/>
      </c>
      <c r="N13" s="88">
        <f t="shared" si="4"/>
        <v>0</v>
      </c>
      <c r="O13" s="16"/>
      <c r="P13" s="69" t="s">
        <v>132</v>
      </c>
      <c r="Q13" s="114" t="str">
        <f t="shared" si="5"/>
        <v/>
      </c>
      <c r="S13" s="72"/>
    </row>
    <row r="14" spans="1:21" ht="15">
      <c r="A14" s="10">
        <f>IF($H$4="Oui",IF(C14="",IF(H14=0,IF(L14=0,IF(J14=0,IF(P14="",1,0),0),0),0),IF(H14=0,0,IF(L14=0,0,IF(J14=0,0,IF(P14="",0,1))))),1)</f>
        <v>1</v>
      </c>
      <c r="B14" s="65"/>
      <c r="C14" s="269"/>
      <c r="D14" s="270"/>
      <c r="E14" s="270"/>
      <c r="F14" s="271"/>
      <c r="G14" s="16" t="str">
        <f t="shared" si="0"/>
        <v/>
      </c>
      <c r="H14" s="69">
        <v>0</v>
      </c>
      <c r="I14" s="16" t="str">
        <f t="shared" si="1"/>
        <v/>
      </c>
      <c r="J14" s="69">
        <v>0</v>
      </c>
      <c r="K14" s="16" t="str">
        <f t="shared" si="2"/>
        <v/>
      </c>
      <c r="L14" s="87">
        <v>0</v>
      </c>
      <c r="M14" s="16" t="str">
        <f t="shared" si="3"/>
        <v/>
      </c>
      <c r="N14" s="88">
        <f t="shared" si="4"/>
        <v>0</v>
      </c>
      <c r="O14" s="16"/>
      <c r="P14" s="69" t="s">
        <v>132</v>
      </c>
      <c r="Q14" s="114" t="str">
        <f t="shared" si="5"/>
        <v/>
      </c>
      <c r="S14" s="72"/>
    </row>
    <row r="15" spans="1:21" ht="15">
      <c r="A15" s="10">
        <f>IF($H$4="Oui",IF(C15="",IF(H15=0,IF(L15=0,IF(J15=0,IF(P15="",1,0),0),0),0),IF(H15=0,0,IF(L15=0,0,IF(J15=0,0,IF(P15="",0,1))))),1)</f>
        <v>1</v>
      </c>
      <c r="B15" s="65"/>
      <c r="C15" s="269"/>
      <c r="D15" s="270"/>
      <c r="E15" s="270"/>
      <c r="F15" s="271"/>
      <c r="G15" s="16" t="str">
        <f t="shared" ref="G15:G27" si="6">IF(A15=0,IF(C15="","**",""),"")</f>
        <v/>
      </c>
      <c r="H15" s="69">
        <v>0</v>
      </c>
      <c r="I15" s="16" t="str">
        <f t="shared" ref="I15:I28" si="7">IF(A15=0,IF(H15=0,"**",""),"")</f>
        <v/>
      </c>
      <c r="J15" s="69">
        <v>0</v>
      </c>
      <c r="K15" s="16" t="str">
        <f t="shared" si="2"/>
        <v/>
      </c>
      <c r="L15" s="87">
        <v>0</v>
      </c>
      <c r="M15" s="16" t="str">
        <f t="shared" ref="M15:M28" si="8">IF(A15=0,IF(L15=0,"**",""),"")</f>
        <v/>
      </c>
      <c r="N15" s="88">
        <f t="shared" si="4"/>
        <v>0</v>
      </c>
      <c r="O15" s="16"/>
      <c r="P15" s="69" t="s">
        <v>132</v>
      </c>
      <c r="Q15" s="114" t="str">
        <f t="shared" si="5"/>
        <v/>
      </c>
      <c r="S15" s="72"/>
    </row>
    <row r="16" spans="1:21" ht="15">
      <c r="A16" s="10">
        <f>IF($H$4="Oui",IF(C16="",IF(H16=0,IF(L16=0,IF(J16=0,IF(P16="",1,0),0),0),0),IF(H16=0,0,IF(L16=0,0,IF(J16=0,0,IF(P16="",0,1))))),1)</f>
        <v>1</v>
      </c>
      <c r="B16" s="65"/>
      <c r="C16" s="269"/>
      <c r="D16" s="270"/>
      <c r="E16" s="270"/>
      <c r="F16" s="271"/>
      <c r="G16" s="16" t="str">
        <f t="shared" si="6"/>
        <v/>
      </c>
      <c r="H16" s="69">
        <v>0</v>
      </c>
      <c r="I16" s="16" t="str">
        <f t="shared" si="7"/>
        <v/>
      </c>
      <c r="J16" s="69">
        <v>0</v>
      </c>
      <c r="K16" s="16" t="str">
        <f t="shared" si="2"/>
        <v/>
      </c>
      <c r="L16" s="87">
        <v>0</v>
      </c>
      <c r="M16" s="16" t="str">
        <f t="shared" si="8"/>
        <v/>
      </c>
      <c r="N16" s="88">
        <f t="shared" si="4"/>
        <v>0</v>
      </c>
      <c r="O16" s="16"/>
      <c r="P16" s="69" t="s">
        <v>132</v>
      </c>
      <c r="Q16" s="114" t="str">
        <f t="shared" si="5"/>
        <v/>
      </c>
      <c r="S16" s="72"/>
    </row>
    <row r="17" spans="1:19" ht="15">
      <c r="A17" s="10">
        <f>IF($H$4="Oui",IF(C17="",IF(H17=0,IF(L17=0,IF(J17=0,IF(P17="",1,0),0),0),0),IF(H17=0,0,IF(L17=0,0,IF(J17=0,0,IF(P17="",0,1))))),1)</f>
        <v>1</v>
      </c>
      <c r="B17" s="65"/>
      <c r="C17" s="269"/>
      <c r="D17" s="270"/>
      <c r="E17" s="270"/>
      <c r="F17" s="271"/>
      <c r="G17" s="16" t="str">
        <f t="shared" si="6"/>
        <v/>
      </c>
      <c r="H17" s="69">
        <v>0</v>
      </c>
      <c r="I17" s="16" t="str">
        <f t="shared" si="7"/>
        <v/>
      </c>
      <c r="J17" s="69">
        <v>0</v>
      </c>
      <c r="K17" s="16" t="str">
        <f t="shared" si="2"/>
        <v/>
      </c>
      <c r="L17" s="87">
        <v>0</v>
      </c>
      <c r="M17" s="16" t="str">
        <f t="shared" si="8"/>
        <v/>
      </c>
      <c r="N17" s="88">
        <f t="shared" si="4"/>
        <v>0</v>
      </c>
      <c r="O17" s="16"/>
      <c r="P17" s="69" t="s">
        <v>132</v>
      </c>
      <c r="Q17" s="114" t="str">
        <f t="shared" si="5"/>
        <v/>
      </c>
      <c r="S17" s="72"/>
    </row>
    <row r="18" spans="1:19" ht="15">
      <c r="A18" s="10">
        <f>IF($H$4="Oui",IF(C18="",IF(H18=0,IF(L18=0,IF(J18=0,IF(P18="",1,0),0),0),0),IF(H18=0,0,IF(L18=0,0,IF(J18=0,0,IF(P18="",0,1))))),1)</f>
        <v>1</v>
      </c>
      <c r="B18" s="65"/>
      <c r="C18" s="269"/>
      <c r="D18" s="270"/>
      <c r="E18" s="270"/>
      <c r="F18" s="271"/>
      <c r="G18" s="16" t="str">
        <f t="shared" si="6"/>
        <v/>
      </c>
      <c r="H18" s="69">
        <v>0</v>
      </c>
      <c r="I18" s="16" t="str">
        <f t="shared" si="7"/>
        <v/>
      </c>
      <c r="J18" s="69">
        <v>0</v>
      </c>
      <c r="K18" s="16" t="str">
        <f t="shared" si="2"/>
        <v/>
      </c>
      <c r="L18" s="87">
        <v>0</v>
      </c>
      <c r="M18" s="16" t="str">
        <f t="shared" si="8"/>
        <v/>
      </c>
      <c r="N18" s="88">
        <f t="shared" si="4"/>
        <v>0</v>
      </c>
      <c r="O18" s="16"/>
      <c r="P18" s="69" t="s">
        <v>132</v>
      </c>
      <c r="Q18" s="114" t="str">
        <f t="shared" si="5"/>
        <v/>
      </c>
      <c r="S18" s="72"/>
    </row>
    <row r="19" spans="1:19" ht="15">
      <c r="A19" s="10">
        <f>IF($H$4="Oui",IF(C19="",IF(H19=0,IF(L19=0,IF(J19=0,IF(P19="",1,0),0),0),0),IF(H19=0,0,IF(L19=0,0,IF(J19=0,0,IF(P19="",0,1))))),1)</f>
        <v>1</v>
      </c>
      <c r="B19" s="65"/>
      <c r="C19" s="269"/>
      <c r="D19" s="270"/>
      <c r="E19" s="270"/>
      <c r="F19" s="271"/>
      <c r="G19" s="16" t="str">
        <f t="shared" si="6"/>
        <v/>
      </c>
      <c r="H19" s="69">
        <v>0</v>
      </c>
      <c r="I19" s="16" t="str">
        <f t="shared" si="7"/>
        <v/>
      </c>
      <c r="J19" s="69">
        <v>0</v>
      </c>
      <c r="K19" s="16" t="str">
        <f t="shared" si="2"/>
        <v/>
      </c>
      <c r="L19" s="87">
        <v>0</v>
      </c>
      <c r="M19" s="16" t="str">
        <f t="shared" si="8"/>
        <v/>
      </c>
      <c r="N19" s="88">
        <f t="shared" si="4"/>
        <v>0</v>
      </c>
      <c r="O19" s="16"/>
      <c r="P19" s="69" t="s">
        <v>132</v>
      </c>
      <c r="Q19" s="114" t="str">
        <f t="shared" si="5"/>
        <v/>
      </c>
      <c r="S19" s="72"/>
    </row>
    <row r="20" spans="1:19" ht="15">
      <c r="A20" s="10">
        <f>IF($H$4="Oui",IF(C20="",IF(H20=0,IF(L20=0,IF(J20=0,IF(P20="",1,0),0),0),0),IF(H20=0,0,IF(L20=0,0,IF(J20=0,0,IF(P20="",0,1))))),1)</f>
        <v>1</v>
      </c>
      <c r="B20" s="65"/>
      <c r="C20" s="269"/>
      <c r="D20" s="270"/>
      <c r="E20" s="270"/>
      <c r="F20" s="271"/>
      <c r="G20" s="16" t="str">
        <f t="shared" si="6"/>
        <v/>
      </c>
      <c r="H20" s="69">
        <v>0</v>
      </c>
      <c r="I20" s="16" t="str">
        <f t="shared" si="7"/>
        <v/>
      </c>
      <c r="J20" s="69">
        <v>0</v>
      </c>
      <c r="K20" s="16" t="str">
        <f t="shared" si="2"/>
        <v/>
      </c>
      <c r="L20" s="87">
        <v>0</v>
      </c>
      <c r="M20" s="16" t="str">
        <f t="shared" si="8"/>
        <v/>
      </c>
      <c r="N20" s="88">
        <f t="shared" si="4"/>
        <v>0</v>
      </c>
      <c r="O20" s="16"/>
      <c r="P20" s="69" t="s">
        <v>132</v>
      </c>
      <c r="Q20" s="114" t="str">
        <f t="shared" si="5"/>
        <v/>
      </c>
      <c r="S20" s="72"/>
    </row>
    <row r="21" spans="1:19" ht="15">
      <c r="A21" s="10">
        <f>IF($H$4="Oui",IF(C21="",IF(H21=0,IF(L21=0,IF(J21=0,IF(P21="",1,0),0),0),0),IF(H21=0,0,IF(L21=0,0,IF(J21=0,0,IF(P21="",0,1))))),1)</f>
        <v>1</v>
      </c>
      <c r="B21" s="65"/>
      <c r="C21" s="269"/>
      <c r="D21" s="270"/>
      <c r="E21" s="270"/>
      <c r="F21" s="271"/>
      <c r="G21" s="16" t="str">
        <f>IF(A21=0,IF(C21="","**",""),"")</f>
        <v/>
      </c>
      <c r="H21" s="69">
        <v>0</v>
      </c>
      <c r="I21" s="16" t="str">
        <f>IF(A21=0,IF(H21=0,"**",""),"")</f>
        <v/>
      </c>
      <c r="J21" s="69">
        <v>0</v>
      </c>
      <c r="K21" s="16" t="str">
        <f t="shared" si="2"/>
        <v/>
      </c>
      <c r="L21" s="87">
        <v>0</v>
      </c>
      <c r="M21" s="16" t="str">
        <f>IF(A21=0,IF(L21=0,"**",""),"")</f>
        <v/>
      </c>
      <c r="N21" s="88">
        <f t="shared" si="4"/>
        <v>0</v>
      </c>
      <c r="O21" s="16"/>
      <c r="P21" s="69" t="s">
        <v>132</v>
      </c>
      <c r="Q21" s="114" t="str">
        <f t="shared" si="5"/>
        <v/>
      </c>
      <c r="S21" s="72"/>
    </row>
    <row r="22" spans="1:19" ht="15">
      <c r="A22" s="10">
        <f>IF($H$4="Oui",IF(C22="",IF(H22=0,IF(L22=0,IF(J22=0,IF(P22="",1,0),0),0),0),IF(H22=0,0,IF(L22=0,0,IF(J22=0,0,IF(P22="",0,1))))),1)</f>
        <v>1</v>
      </c>
      <c r="B22" s="65"/>
      <c r="C22" s="269"/>
      <c r="D22" s="270"/>
      <c r="E22" s="270"/>
      <c r="F22" s="271"/>
      <c r="G22" s="16" t="str">
        <f>IF(A22=0,IF(C22="","**",""),"")</f>
        <v/>
      </c>
      <c r="H22" s="69">
        <v>0</v>
      </c>
      <c r="I22" s="16" t="str">
        <f>IF(A22=0,IF(H22=0,"**",""),"")</f>
        <v/>
      </c>
      <c r="J22" s="69">
        <v>0</v>
      </c>
      <c r="K22" s="16" t="str">
        <f t="shared" si="2"/>
        <v/>
      </c>
      <c r="L22" s="87">
        <v>0</v>
      </c>
      <c r="M22" s="16" t="str">
        <f>IF(A22=0,IF(L22=0,"**",""),"")</f>
        <v/>
      </c>
      <c r="N22" s="88">
        <f t="shared" si="4"/>
        <v>0</v>
      </c>
      <c r="O22" s="16"/>
      <c r="P22" s="69" t="s">
        <v>132</v>
      </c>
      <c r="Q22" s="114" t="str">
        <f t="shared" si="5"/>
        <v/>
      </c>
      <c r="S22" s="72"/>
    </row>
    <row r="23" spans="1:19" ht="15">
      <c r="A23" s="10">
        <f>IF($H$4="Oui",IF(C23="",IF(H23=0,IF(L23=0,IF(J23=0,IF(P23="",1,0),0),0),0),IF(H23=0,0,IF(L23=0,0,IF(J23=0,0,IF(P23="",0,1))))),1)</f>
        <v>1</v>
      </c>
      <c r="B23" s="65"/>
      <c r="C23" s="269"/>
      <c r="D23" s="270"/>
      <c r="E23" s="270"/>
      <c r="F23" s="271"/>
      <c r="G23" s="16" t="str">
        <f>IF(A23=0,IF(C23="","**",""),"")</f>
        <v/>
      </c>
      <c r="H23" s="69">
        <v>0</v>
      </c>
      <c r="I23" s="16" t="str">
        <f>IF(A23=0,IF(H23=0,"**",""),"")</f>
        <v/>
      </c>
      <c r="J23" s="69">
        <v>0</v>
      </c>
      <c r="K23" s="16" t="str">
        <f t="shared" si="2"/>
        <v/>
      </c>
      <c r="L23" s="87">
        <v>0</v>
      </c>
      <c r="M23" s="16" t="str">
        <f>IF(A23=0,IF(L23=0,"**",""),"")</f>
        <v/>
      </c>
      <c r="N23" s="88">
        <f t="shared" si="4"/>
        <v>0</v>
      </c>
      <c r="O23" s="16"/>
      <c r="P23" s="69" t="s">
        <v>132</v>
      </c>
      <c r="Q23" s="114" t="str">
        <f t="shared" si="5"/>
        <v/>
      </c>
      <c r="S23" s="72"/>
    </row>
    <row r="24" spans="1:19" ht="15">
      <c r="A24" s="10">
        <f>IF($H$4="Oui",IF(C24="",IF(H24=0,IF(L24=0,IF(J24=0,IF(P24="",1,0),0),0),0),IF(H24=0,0,IF(L24=0,0,IF(J24=0,0,IF(P24="",0,1))))),1)</f>
        <v>1</v>
      </c>
      <c r="B24" s="65"/>
      <c r="C24" s="269"/>
      <c r="D24" s="270"/>
      <c r="E24" s="270"/>
      <c r="F24" s="271"/>
      <c r="G24" s="16" t="str">
        <f>IF(A24=0,IF(C24="","**",""),"")</f>
        <v/>
      </c>
      <c r="H24" s="69">
        <v>0</v>
      </c>
      <c r="I24" s="16" t="str">
        <f>IF(A24=0,IF(H24=0,"**",""),"")</f>
        <v/>
      </c>
      <c r="J24" s="69">
        <v>0</v>
      </c>
      <c r="K24" s="16" t="str">
        <f t="shared" si="2"/>
        <v/>
      </c>
      <c r="L24" s="87">
        <v>0</v>
      </c>
      <c r="M24" s="16" t="str">
        <f>IF(A24=0,IF(L24=0,"**",""),"")</f>
        <v/>
      </c>
      <c r="N24" s="88">
        <f t="shared" si="4"/>
        <v>0</v>
      </c>
      <c r="O24" s="16"/>
      <c r="P24" s="69" t="s">
        <v>132</v>
      </c>
      <c r="Q24" s="114" t="str">
        <f t="shared" si="5"/>
        <v/>
      </c>
      <c r="S24" s="72"/>
    </row>
    <row r="25" spans="1:19" ht="15">
      <c r="A25" s="10">
        <f>IF($H$4="Oui",IF(C25="",IF(H25=0,IF(L25=0,IF(J25=0,IF(P25="",1,0),0),0),0),IF(H25=0,0,IF(L25=0,0,IF(J25=0,0,IF(P25="",0,1))))),1)</f>
        <v>1</v>
      </c>
      <c r="B25" s="65"/>
      <c r="C25" s="269"/>
      <c r="D25" s="270"/>
      <c r="E25" s="270"/>
      <c r="F25" s="271"/>
      <c r="G25" s="16" t="str">
        <f>IF(A25=0,IF(C25="","**",""),"")</f>
        <v/>
      </c>
      <c r="H25" s="69">
        <v>0</v>
      </c>
      <c r="I25" s="16" t="str">
        <f>IF(A25=0,IF(H25=0,"**",""),"")</f>
        <v/>
      </c>
      <c r="J25" s="69">
        <v>0</v>
      </c>
      <c r="K25" s="16" t="str">
        <f t="shared" si="2"/>
        <v/>
      </c>
      <c r="L25" s="87">
        <v>0</v>
      </c>
      <c r="M25" s="16" t="str">
        <f>IF(A25=0,IF(L25=0,"**",""),"")</f>
        <v/>
      </c>
      <c r="N25" s="88">
        <f t="shared" si="4"/>
        <v>0</v>
      </c>
      <c r="O25" s="16"/>
      <c r="P25" s="69" t="s">
        <v>132</v>
      </c>
      <c r="Q25" s="114" t="str">
        <f t="shared" si="5"/>
        <v/>
      </c>
      <c r="S25" s="72"/>
    </row>
    <row r="26" spans="1:19" ht="15">
      <c r="A26" s="10">
        <f>IF($H$4="Oui",IF(C26="",IF(H26=0,IF(L26=0,IF(J26=0,IF(P26="",1,0),0),0),0),IF(H26=0,0,IF(L26=0,0,IF(J26=0,0,IF(P26="",0,1))))),1)</f>
        <v>1</v>
      </c>
      <c r="B26" s="65"/>
      <c r="C26" s="269"/>
      <c r="D26" s="270"/>
      <c r="E26" s="270"/>
      <c r="F26" s="271"/>
      <c r="G26" s="16" t="str">
        <f t="shared" si="6"/>
        <v/>
      </c>
      <c r="H26" s="69">
        <v>0</v>
      </c>
      <c r="I26" s="16" t="str">
        <f t="shared" si="7"/>
        <v/>
      </c>
      <c r="J26" s="69">
        <v>0</v>
      </c>
      <c r="K26" s="16" t="str">
        <f t="shared" si="2"/>
        <v/>
      </c>
      <c r="L26" s="87">
        <v>0</v>
      </c>
      <c r="M26" s="16" t="str">
        <f t="shared" si="8"/>
        <v/>
      </c>
      <c r="N26" s="88">
        <f t="shared" si="4"/>
        <v>0</v>
      </c>
      <c r="O26" s="16"/>
      <c r="P26" s="69" t="s">
        <v>132</v>
      </c>
      <c r="Q26" s="114" t="str">
        <f t="shared" si="5"/>
        <v/>
      </c>
      <c r="S26" s="72"/>
    </row>
    <row r="27" spans="1:19" ht="15">
      <c r="A27" s="10">
        <f>IF($H$4="Oui",IF(C27="",IF(H27=0,IF(L27=0,IF(J27=0,IF(P27="",1,0),0),0),0),IF(H27=0,0,IF(L27=0,0,IF(J27=0,0,IF(P27="",0,1))))),1)</f>
        <v>1</v>
      </c>
      <c r="B27" s="65"/>
      <c r="C27" s="269"/>
      <c r="D27" s="270"/>
      <c r="E27" s="270"/>
      <c r="F27" s="271"/>
      <c r="G27" s="16" t="str">
        <f t="shared" si="6"/>
        <v/>
      </c>
      <c r="H27" s="69">
        <v>0</v>
      </c>
      <c r="I27" s="16" t="str">
        <f t="shared" si="7"/>
        <v/>
      </c>
      <c r="J27" s="69">
        <v>0</v>
      </c>
      <c r="K27" s="16" t="str">
        <f t="shared" si="2"/>
        <v/>
      </c>
      <c r="L27" s="87">
        <v>0</v>
      </c>
      <c r="M27" s="16" t="str">
        <f t="shared" si="8"/>
        <v/>
      </c>
      <c r="N27" s="88">
        <f t="shared" si="4"/>
        <v>0</v>
      </c>
      <c r="O27" s="16"/>
      <c r="P27" s="69" t="s">
        <v>132</v>
      </c>
      <c r="Q27" s="114" t="str">
        <f t="shared" si="5"/>
        <v/>
      </c>
      <c r="S27" s="72"/>
    </row>
    <row r="28" spans="1:19" ht="15.75" thickBot="1">
      <c r="A28" s="10">
        <f>IF($H$4="Oui",IF(C28="",IF(H28=0,IF(L28=0,IF(J28=0,IF(P28="",1,0),0),0),0),IF(H28=0,0,IF(L28=0,0,IF(J28=0,0,IF(P28="",0,1))))),1)</f>
        <v>1</v>
      </c>
      <c r="B28" s="65"/>
      <c r="C28" s="275"/>
      <c r="D28" s="276"/>
      <c r="E28" s="276"/>
      <c r="F28" s="277"/>
      <c r="G28" s="16" t="str">
        <f>IF(A28=0,IF(C28="","**",""),"")</f>
        <v/>
      </c>
      <c r="H28" s="70">
        <v>0</v>
      </c>
      <c r="I28" s="16" t="str">
        <f t="shared" si="7"/>
        <v/>
      </c>
      <c r="J28" s="70">
        <v>0</v>
      </c>
      <c r="K28" s="16" t="str">
        <f t="shared" si="2"/>
        <v/>
      </c>
      <c r="L28" s="85">
        <v>0</v>
      </c>
      <c r="M28" s="16" t="str">
        <f t="shared" si="8"/>
        <v/>
      </c>
      <c r="N28" s="86">
        <f t="shared" si="4"/>
        <v>0</v>
      </c>
      <c r="O28" s="16"/>
      <c r="P28" s="70" t="s">
        <v>132</v>
      </c>
      <c r="Q28" s="114" t="str">
        <f t="shared" si="5"/>
        <v/>
      </c>
      <c r="S28" s="73"/>
    </row>
    <row r="29" spans="1:19" ht="13.5" thickBot="1">
      <c r="B29" s="38"/>
      <c r="Q29" s="39"/>
    </row>
    <row r="30" spans="1:19" ht="16.5" thickBot="1">
      <c r="B30" s="38"/>
      <c r="M30" s="106" t="s">
        <v>178</v>
      </c>
      <c r="N30" s="107">
        <f>SUM(N9:N29)</f>
        <v>0</v>
      </c>
      <c r="Q30" s="39"/>
    </row>
    <row r="31" spans="1:19">
      <c r="B31" s="38"/>
      <c r="Q31" s="39"/>
    </row>
    <row r="32" spans="1:19">
      <c r="B32" s="38"/>
      <c r="C32" s="221" t="str">
        <f>Orientation!C40</f>
        <v>Les frais de voyage, y compris les frais de repas et d’hébergement, qui sont conformes à la directive sur les voyages du Conseil national mixte. Vous ne devez inclure que les coûts raisonnables qui sont justifiés et qui seront engagés exclusivement pour faire avancer ce projet. Si les employés reçoivent une allocation mensuelle de voiture, seul le kilométrage lié au projet peut être facturé au projet.  Les boissons alcoolisées sont une dépense non admissible.</v>
      </c>
      <c r="D32" s="249"/>
      <c r="E32" s="249"/>
      <c r="F32" s="249"/>
      <c r="G32" s="249"/>
      <c r="H32" s="249"/>
      <c r="I32" s="249"/>
      <c r="J32" s="249"/>
      <c r="K32" s="249"/>
      <c r="L32" s="249"/>
      <c r="M32" s="249"/>
      <c r="N32" s="249"/>
      <c r="O32" s="249"/>
      <c r="P32" s="249"/>
      <c r="Q32" s="39"/>
    </row>
    <row r="33" spans="2:17">
      <c r="B33" s="38"/>
      <c r="C33" s="249"/>
      <c r="D33" s="249"/>
      <c r="E33" s="249"/>
      <c r="F33" s="249"/>
      <c r="G33" s="249"/>
      <c r="H33" s="249"/>
      <c r="I33" s="249"/>
      <c r="J33" s="249"/>
      <c r="K33" s="249"/>
      <c r="L33" s="249"/>
      <c r="M33" s="249"/>
      <c r="N33" s="249"/>
      <c r="O33" s="249"/>
      <c r="P33" s="249"/>
      <c r="Q33" s="39"/>
    </row>
    <row r="34" spans="2:17">
      <c r="B34" s="38"/>
      <c r="C34" s="249"/>
      <c r="D34" s="249"/>
      <c r="E34" s="249"/>
      <c r="F34" s="249"/>
      <c r="G34" s="249"/>
      <c r="H34" s="249"/>
      <c r="I34" s="249"/>
      <c r="J34" s="249"/>
      <c r="K34" s="249"/>
      <c r="L34" s="249"/>
      <c r="M34" s="249"/>
      <c r="N34" s="249"/>
      <c r="O34" s="249"/>
      <c r="P34" s="249"/>
      <c r="Q34" s="39"/>
    </row>
    <row r="35" spans="2:17">
      <c r="B35" s="38"/>
      <c r="C35" s="249"/>
      <c r="D35" s="249"/>
      <c r="E35" s="249"/>
      <c r="F35" s="249"/>
      <c r="G35" s="249"/>
      <c r="H35" s="249"/>
      <c r="I35" s="249"/>
      <c r="J35" s="249"/>
      <c r="K35" s="249"/>
      <c r="L35" s="249"/>
      <c r="M35" s="249"/>
      <c r="N35" s="249"/>
      <c r="O35" s="249"/>
      <c r="P35" s="249"/>
      <c r="Q35" s="39"/>
    </row>
    <row r="36" spans="2:17" ht="13.5" thickBot="1">
      <c r="B36" s="40"/>
      <c r="C36" s="42"/>
      <c r="D36" s="42"/>
      <c r="E36" s="42"/>
      <c r="F36" s="42"/>
      <c r="G36" s="42"/>
      <c r="H36" s="42"/>
      <c r="I36" s="42"/>
      <c r="J36" s="42"/>
      <c r="K36" s="42"/>
      <c r="L36" s="42"/>
      <c r="M36" s="42"/>
      <c r="N36" s="42"/>
      <c r="O36" s="42"/>
      <c r="P36" s="42"/>
      <c r="Q36" s="43"/>
    </row>
    <row r="37" spans="2:17" ht="13.5" thickTop="1"/>
  </sheetData>
  <sheetProtection algorithmName="SHA-512" hashValue="sr+d4PZdB3QgLBZoLk07IWTM6+6HIdZStMKwUtr7ggJUnrrfkg4mTzr0Zzh+Nc3LUCtzeBvhz850g1OQNkQ4FA==" saltValue="8PEfz9RMhI/3luF2W0AzyQ==" spinCount="100000" sheet="1" objects="1" scenarios="1" selectLockedCells="1"/>
  <mergeCells count="22">
    <mergeCell ref="C32:P35"/>
    <mergeCell ref="C19:F19"/>
    <mergeCell ref="C20:F20"/>
    <mergeCell ref="C22:F22"/>
    <mergeCell ref="C24:F24"/>
    <mergeCell ref="C23:F23"/>
    <mergeCell ref="C21:F21"/>
    <mergeCell ref="C26:F26"/>
    <mergeCell ref="C28:F28"/>
    <mergeCell ref="C8:F8"/>
    <mergeCell ref="C9:F9"/>
    <mergeCell ref="C10:F10"/>
    <mergeCell ref="C11:F11"/>
    <mergeCell ref="C12:F12"/>
    <mergeCell ref="C16:F16"/>
    <mergeCell ref="C14:F14"/>
    <mergeCell ref="C13:F13"/>
    <mergeCell ref="C15:F15"/>
    <mergeCell ref="C27:F27"/>
    <mergeCell ref="C17:F17"/>
    <mergeCell ref="C18:F18"/>
    <mergeCell ref="C25:F25"/>
  </mergeCells>
  <phoneticPr fontId="0" type="noConversion"/>
  <conditionalFormatting sqref="H2 M2">
    <cfRule type="cellIs" dxfId="15" priority="1" stopIfTrue="1" operator="equal">
      <formula>"Complet"</formula>
    </cfRule>
    <cfRule type="cellIs" dxfId="14" priority="2" stopIfTrue="1" operator="equal">
      <formula>"Incomplet"</formula>
    </cfRule>
  </conditionalFormatting>
  <dataValidations xWindow="736" yWindow="326" count="1">
    <dataValidation allowBlank="1" showErrorMessage="1" sqref="H1:H3 P1:P8 I1:O31 D1:G31 Q1:Q31 H5:H31 P29:P31 C1:C32 C36:Q1048576 R1:XFD1048576 A1:B1048576" xr:uid="{4B6043D3-97D4-4043-817B-9E242DD4A6E9}"/>
  </dataValidations>
  <pageMargins left="0.75" right="0.75" top="1" bottom="1" header="0.5" footer="0.5"/>
  <pageSetup paperSize="9" scale="89" orientation="landscape" r:id="rId1"/>
  <headerFooter alignWithMargins="0"/>
  <extLst>
    <ext xmlns:x14="http://schemas.microsoft.com/office/spreadsheetml/2009/9/main" uri="{CCE6A557-97BC-4b89-ADB6-D9C93CAAB3DF}">
      <x14:dataValidations xmlns:xm="http://schemas.microsoft.com/office/excel/2006/main" xWindow="736" yWindow="326" count="2">
        <x14:dataValidation type="list" allowBlank="1" showErrorMessage="1" xr:uid="{8B17BB4A-84C6-4002-B2EB-B6C137AD69B2}">
          <x14:formula1>
            <xm:f>Lists!$D$1:$D$2</xm:f>
          </x14:formula1>
          <xm:sqref>P9:P28</xm:sqref>
        </x14:dataValidation>
        <x14:dataValidation type="list" allowBlank="1" showErrorMessage="1" xr:uid="{3F51628C-9B0C-4C56-B8BB-1D34E53B34F8}">
          <x14:formula1>
            <xm:f>Lists!$A$1:$A$2</xm:f>
          </x14:formula1>
          <xm:sqref>H4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D71"/>
  <sheetViews>
    <sheetView workbookViewId="0">
      <selection activeCell="H4" sqref="H4"/>
    </sheetView>
  </sheetViews>
  <sheetFormatPr defaultColWidth="9.140625" defaultRowHeight="12.75" outlineLevelCol="1"/>
  <cols>
    <col min="1" max="1" width="3.42578125" style="119" customWidth="1"/>
    <col min="2" max="2" width="3.42578125" style="3" customWidth="1"/>
    <col min="3" max="3" width="5.5703125" style="3" customWidth="1"/>
    <col min="4" max="4" width="18.5703125" style="3" customWidth="1"/>
    <col min="5" max="5" width="17" style="3" customWidth="1"/>
    <col min="6" max="6" width="16.5703125" style="3" customWidth="1"/>
    <col min="7" max="7" width="5.42578125" style="3" customWidth="1"/>
    <col min="8" max="8" width="12.85546875" style="3" customWidth="1"/>
    <col min="9" max="9" width="9.140625" style="3"/>
    <col min="10" max="10" width="12.42578125" style="3" customWidth="1"/>
    <col min="11" max="11" width="6.42578125" style="3" customWidth="1"/>
    <col min="12" max="12" width="12.85546875" style="3" customWidth="1"/>
    <col min="13" max="13" width="4.42578125" style="3" customWidth="1"/>
    <col min="14" max="14" width="15.5703125" style="3" customWidth="1"/>
    <col min="15" max="15" width="4.42578125" style="3" customWidth="1"/>
    <col min="16" max="16" width="22.5703125" style="3" customWidth="1"/>
    <col min="17" max="17" width="4.42578125" style="3" customWidth="1"/>
    <col min="18" max="18" width="15.5703125" style="3" customWidth="1"/>
    <col min="19" max="19" width="3.5703125" style="3" customWidth="1"/>
    <col min="20" max="20" width="3.42578125" style="10" customWidth="1"/>
    <col min="21" max="29" width="6.42578125" style="3" hidden="1" customWidth="1" outlineLevel="1"/>
    <col min="30" max="30" width="9.140625" style="3" collapsed="1"/>
    <col min="31" max="16384" width="9.140625" style="3"/>
  </cols>
  <sheetData>
    <row r="1" spans="1:30" ht="15.75" customHeight="1" thickBot="1">
      <c r="C1" s="29" t="str">
        <f>'Statut du formulaire'!C1</f>
        <v>Cahier d'exercices financiers des projets d'IA de NGen v2.0</v>
      </c>
      <c r="R1" s="118" t="str">
        <f>'Statut du formulaire'!R1</f>
        <v>Document confidentiel d'entreprise</v>
      </c>
    </row>
    <row r="2" spans="1:30" ht="30" customHeight="1" thickTop="1">
      <c r="A2" s="119">
        <f>IF(SUM(A4:A70)=11,1,0)</f>
        <v>0</v>
      </c>
      <c r="B2" s="60"/>
      <c r="C2" s="50" t="s">
        <v>179</v>
      </c>
      <c r="D2" s="50"/>
      <c r="E2" s="61"/>
      <c r="F2" s="61"/>
      <c r="G2" s="61"/>
      <c r="H2" s="61"/>
      <c r="I2" s="62" t="s">
        <v>130</v>
      </c>
      <c r="J2" s="63" t="str">
        <f>IF(A2=1,"Complet","Incomplet")</f>
        <v>Incomplet</v>
      </c>
      <c r="K2" s="61"/>
      <c r="L2" s="62" t="s">
        <v>39</v>
      </c>
      <c r="M2" s="63" t="str">
        <f>'Statut du formulaire'!F38</f>
        <v>incomplet</v>
      </c>
      <c r="N2" s="61"/>
      <c r="O2" s="63"/>
      <c r="P2" s="63"/>
      <c r="Q2" s="63"/>
      <c r="R2" s="61"/>
      <c r="S2" s="64"/>
    </row>
    <row r="3" spans="1:30" ht="13.5" thickBot="1">
      <c r="B3" s="38"/>
      <c r="S3" s="39"/>
      <c r="T3" s="10" t="s">
        <v>132</v>
      </c>
    </row>
    <row r="4" spans="1:30" ht="15.75" thickBot="1">
      <c r="A4" s="119">
        <f>IF(H4="please select",0,1)</f>
        <v>0</v>
      </c>
      <c r="B4" s="65"/>
      <c r="C4" s="137" t="s">
        <v>180</v>
      </c>
      <c r="H4" s="59" t="s">
        <v>132</v>
      </c>
      <c r="I4" s="16" t="str">
        <f>IF(H4="please select","**","")</f>
        <v>**</v>
      </c>
      <c r="S4" s="39"/>
      <c r="T4" s="10" t="s">
        <v>144</v>
      </c>
    </row>
    <row r="5" spans="1:30">
      <c r="B5" s="38"/>
      <c r="S5" s="39"/>
      <c r="T5" s="10" t="s">
        <v>145</v>
      </c>
    </row>
    <row r="6" spans="1:30" ht="12.95" customHeight="1">
      <c r="B6" s="38"/>
      <c r="C6" s="309" t="s">
        <v>181</v>
      </c>
      <c r="D6" s="309"/>
      <c r="E6" s="309"/>
      <c r="F6" s="309"/>
      <c r="G6" s="309"/>
      <c r="H6" s="309"/>
      <c r="I6" s="309"/>
      <c r="J6" s="309"/>
      <c r="K6" s="309"/>
      <c r="L6" s="309"/>
      <c r="M6" s="309"/>
      <c r="N6" s="309"/>
      <c r="O6" s="309"/>
      <c r="P6" s="309"/>
      <c r="Q6" s="309"/>
      <c r="R6" s="309"/>
      <c r="S6" s="39"/>
    </row>
    <row r="7" spans="1:30" ht="13.5" customHeight="1">
      <c r="B7" s="38"/>
      <c r="C7" s="309"/>
      <c r="D7" s="309"/>
      <c r="E7" s="309"/>
      <c r="F7" s="309"/>
      <c r="G7" s="309"/>
      <c r="H7" s="309"/>
      <c r="I7" s="309"/>
      <c r="J7" s="309"/>
      <c r="K7" s="309"/>
      <c r="L7" s="309"/>
      <c r="M7" s="309"/>
      <c r="N7" s="309"/>
      <c r="O7" s="309"/>
      <c r="P7" s="309"/>
      <c r="Q7" s="309"/>
      <c r="R7" s="309"/>
      <c r="S7" s="39"/>
    </row>
    <row r="8" spans="1:30">
      <c r="B8" s="38"/>
      <c r="C8" s="4"/>
      <c r="S8" s="39"/>
    </row>
    <row r="9" spans="1:30" ht="12" customHeight="1">
      <c r="B9" s="38"/>
      <c r="C9" s="4" t="s">
        <v>182</v>
      </c>
      <c r="S9" s="39"/>
    </row>
    <row r="10" spans="1:30" ht="15" customHeight="1">
      <c r="B10" s="38"/>
      <c r="D10" s="217" t="s">
        <v>183</v>
      </c>
      <c r="E10" s="217"/>
      <c r="F10" s="217"/>
      <c r="H10" s="217" t="s">
        <v>184</v>
      </c>
      <c r="I10" s="217"/>
      <c r="J10" s="217"/>
      <c r="K10" s="217"/>
      <c r="L10" s="217"/>
      <c r="N10" s="211" t="s">
        <v>150</v>
      </c>
      <c r="P10" s="238" t="s">
        <v>185</v>
      </c>
      <c r="R10" s="211" t="s">
        <v>151</v>
      </c>
      <c r="S10" s="39"/>
    </row>
    <row r="11" spans="1:30" ht="13.5" thickBot="1">
      <c r="B11" s="38"/>
      <c r="D11" s="311"/>
      <c r="E11" s="311"/>
      <c r="F11" s="311"/>
      <c r="G11" s="98"/>
      <c r="H11" s="218"/>
      <c r="I11" s="218"/>
      <c r="J11" s="218"/>
      <c r="K11" s="218"/>
      <c r="L11" s="218"/>
      <c r="N11" s="233"/>
      <c r="P11" s="310"/>
      <c r="R11" s="216"/>
      <c r="S11" s="39"/>
      <c r="U11" s="234" t="s">
        <v>140</v>
      </c>
      <c r="V11" s="235"/>
      <c r="W11" s="235"/>
      <c r="X11" s="235"/>
      <c r="Y11" s="235"/>
      <c r="Z11" s="235"/>
      <c r="AA11" s="235"/>
      <c r="AB11" s="235"/>
      <c r="AC11" s="235"/>
    </row>
    <row r="12" spans="1:30" ht="12.75" customHeight="1" thickBot="1">
      <c r="A12" s="119">
        <f>IF(H4="Oui",IF(D12="",0,IF(N12=0,0,IF(R12="",0,1))),1)</f>
        <v>1</v>
      </c>
      <c r="B12" s="38"/>
      <c r="C12" s="307">
        <v>1</v>
      </c>
      <c r="D12" s="289"/>
      <c r="E12" s="290"/>
      <c r="F12" s="291"/>
      <c r="G12" s="125"/>
      <c r="H12" s="308"/>
      <c r="I12" s="299"/>
      <c r="J12" s="299"/>
      <c r="K12" s="299"/>
      <c r="L12" s="300"/>
      <c r="M12" s="16" t="str">
        <f>IF(A12=0,IF(D12="","**",""),"")</f>
        <v/>
      </c>
      <c r="N12" s="91">
        <v>0</v>
      </c>
      <c r="O12" s="16" t="str">
        <f>IF(A12=0,IF(N12=0,"**",""),"")</f>
        <v/>
      </c>
      <c r="P12" s="59" t="s">
        <v>132</v>
      </c>
      <c r="Q12" s="16"/>
      <c r="R12" s="59" t="s">
        <v>132</v>
      </c>
      <c r="S12" s="76" t="str">
        <f>IF(A12=0,IF(R12="","**",""),"")</f>
        <v/>
      </c>
      <c r="U12" s="236"/>
      <c r="V12" s="281"/>
      <c r="W12" s="281"/>
      <c r="X12" s="281"/>
      <c r="Y12" s="281"/>
      <c r="Z12" s="281"/>
      <c r="AA12" s="281"/>
      <c r="AB12" s="281"/>
      <c r="AC12" s="282"/>
      <c r="AD12" s="108"/>
    </row>
    <row r="13" spans="1:30">
      <c r="B13" s="65"/>
      <c r="C13" s="307"/>
      <c r="D13" s="292"/>
      <c r="E13" s="293"/>
      <c r="F13" s="294"/>
      <c r="G13" s="125"/>
      <c r="H13" s="301"/>
      <c r="I13" s="302"/>
      <c r="J13" s="302"/>
      <c r="K13" s="302"/>
      <c r="L13" s="303"/>
      <c r="S13" s="39"/>
      <c r="U13" s="283"/>
      <c r="V13" s="284"/>
      <c r="W13" s="284"/>
      <c r="X13" s="284"/>
      <c r="Y13" s="284"/>
      <c r="Z13" s="284"/>
      <c r="AA13" s="284"/>
      <c r="AB13" s="284"/>
      <c r="AC13" s="285"/>
    </row>
    <row r="14" spans="1:30" ht="13.5" thickBot="1">
      <c r="B14" s="65"/>
      <c r="C14" s="307"/>
      <c r="D14" s="295"/>
      <c r="E14" s="296"/>
      <c r="F14" s="297"/>
      <c r="G14" s="125"/>
      <c r="H14" s="304"/>
      <c r="I14" s="305"/>
      <c r="J14" s="305"/>
      <c r="K14" s="305"/>
      <c r="L14" s="306"/>
      <c r="S14" s="39"/>
      <c r="U14" s="286"/>
      <c r="V14" s="287"/>
      <c r="W14" s="287"/>
      <c r="X14" s="287"/>
      <c r="Y14" s="287"/>
      <c r="Z14" s="287"/>
      <c r="AA14" s="287"/>
      <c r="AB14" s="287"/>
      <c r="AC14" s="288"/>
    </row>
    <row r="15" spans="1:30" ht="6.75" customHeight="1" thickBot="1">
      <c r="B15" s="65"/>
      <c r="C15" s="142"/>
      <c r="D15" s="21"/>
      <c r="E15" s="21"/>
      <c r="F15" s="21"/>
      <c r="G15" s="21"/>
      <c r="H15" s="21"/>
      <c r="I15" s="21"/>
      <c r="J15" s="21"/>
      <c r="K15" s="21"/>
      <c r="L15" s="21"/>
      <c r="S15" s="39"/>
      <c r="U15" s="21"/>
      <c r="V15" s="21"/>
      <c r="W15" s="21"/>
      <c r="X15" s="21"/>
      <c r="Y15" s="21"/>
      <c r="Z15" s="21"/>
      <c r="AA15" s="21"/>
      <c r="AB15" s="21"/>
      <c r="AC15" s="21"/>
    </row>
    <row r="16" spans="1:30" ht="12.75" customHeight="1" thickBot="1">
      <c r="A16" s="119">
        <f>IF($H$4="Oui",IF(D16="",IF(N16=0,IF(R16="please select",1,0),0),IF(N16=0,0,IF(R16="please select",0,1))),1)</f>
        <v>1</v>
      </c>
      <c r="B16" s="65"/>
      <c r="C16" s="307">
        <v>2</v>
      </c>
      <c r="D16" s="289"/>
      <c r="E16" s="290"/>
      <c r="F16" s="291"/>
      <c r="G16" s="125"/>
      <c r="H16" s="298"/>
      <c r="I16" s="299"/>
      <c r="J16" s="299"/>
      <c r="K16" s="299"/>
      <c r="L16" s="300"/>
      <c r="M16" s="16" t="str">
        <f>IF(A16=0,IF(D16="","**",""),"")</f>
        <v/>
      </c>
      <c r="N16" s="91">
        <v>0</v>
      </c>
      <c r="O16" s="16" t="str">
        <f>IF(A16=0,IF(N16=0,"**",""),"")</f>
        <v/>
      </c>
      <c r="P16" s="59" t="s">
        <v>132</v>
      </c>
      <c r="Q16" s="16"/>
      <c r="R16" s="59" t="s">
        <v>132</v>
      </c>
      <c r="S16" s="76" t="str">
        <f>IF(A16=0,IF(R16="","**",""),"")</f>
        <v/>
      </c>
      <c r="U16" s="223"/>
      <c r="V16" s="241"/>
      <c r="W16" s="241"/>
      <c r="X16" s="241"/>
      <c r="Y16" s="241"/>
      <c r="Z16" s="241"/>
      <c r="AA16" s="241"/>
      <c r="AB16" s="241"/>
      <c r="AC16" s="224"/>
    </row>
    <row r="17" spans="1:29">
      <c r="B17" s="65"/>
      <c r="C17" s="307"/>
      <c r="D17" s="292"/>
      <c r="E17" s="293"/>
      <c r="F17" s="294"/>
      <c r="G17" s="125"/>
      <c r="H17" s="301"/>
      <c r="I17" s="302"/>
      <c r="J17" s="302"/>
      <c r="K17" s="302"/>
      <c r="L17" s="303"/>
      <c r="S17" s="39"/>
      <c r="U17" s="242"/>
      <c r="V17" s="243"/>
      <c r="W17" s="243"/>
      <c r="X17" s="243"/>
      <c r="Y17" s="243"/>
      <c r="Z17" s="243"/>
      <c r="AA17" s="243"/>
      <c r="AB17" s="243"/>
      <c r="AC17" s="244"/>
    </row>
    <row r="18" spans="1:29" ht="13.5" thickBot="1">
      <c r="B18" s="65"/>
      <c r="C18" s="307"/>
      <c r="D18" s="295"/>
      <c r="E18" s="296"/>
      <c r="F18" s="297"/>
      <c r="G18" s="125"/>
      <c r="H18" s="304"/>
      <c r="I18" s="305"/>
      <c r="J18" s="305"/>
      <c r="K18" s="305"/>
      <c r="L18" s="306"/>
      <c r="S18" s="39"/>
      <c r="U18" s="225"/>
      <c r="V18" s="245"/>
      <c r="W18" s="245"/>
      <c r="X18" s="245"/>
      <c r="Y18" s="245"/>
      <c r="Z18" s="245"/>
      <c r="AA18" s="245"/>
      <c r="AB18" s="245"/>
      <c r="AC18" s="226"/>
    </row>
    <row r="19" spans="1:29" ht="6.75" customHeight="1" thickBot="1">
      <c r="B19" s="65"/>
      <c r="C19" s="142"/>
      <c r="D19" s="21"/>
      <c r="E19" s="21"/>
      <c r="F19" s="21"/>
      <c r="G19" s="21"/>
      <c r="H19" s="21"/>
      <c r="I19" s="21"/>
      <c r="J19" s="21"/>
      <c r="K19" s="21"/>
      <c r="L19" s="21"/>
      <c r="S19" s="39"/>
      <c r="U19" s="21"/>
      <c r="V19" s="21"/>
      <c r="W19" s="21"/>
      <c r="X19" s="21"/>
      <c r="Y19" s="21"/>
      <c r="Z19" s="21"/>
      <c r="AA19" s="21"/>
      <c r="AB19" s="21"/>
      <c r="AC19" s="21"/>
    </row>
    <row r="20" spans="1:29" ht="12.75" customHeight="1" thickBot="1">
      <c r="A20" s="119">
        <f>IF($H$4="Oui",IF(D20="",IF(N20=0,IF(R20="please select",1,0),0),IF(N20=0,0,IF(R20="please select",0,1))),1)</f>
        <v>1</v>
      </c>
      <c r="B20" s="65"/>
      <c r="C20" s="307">
        <v>3</v>
      </c>
      <c r="D20" s="289"/>
      <c r="E20" s="290"/>
      <c r="F20" s="291"/>
      <c r="G20" s="125"/>
      <c r="H20" s="298"/>
      <c r="I20" s="299"/>
      <c r="J20" s="299"/>
      <c r="K20" s="299"/>
      <c r="L20" s="300"/>
      <c r="M20" s="16" t="str">
        <f>IF(A20=0,IF(D20="","**",""),"")</f>
        <v/>
      </c>
      <c r="N20" s="91">
        <v>0</v>
      </c>
      <c r="O20" s="16" t="str">
        <f>IF(A20=0,IF(N20=0,"**",""),"")</f>
        <v/>
      </c>
      <c r="P20" s="59" t="s">
        <v>132</v>
      </c>
      <c r="Q20" s="16"/>
      <c r="R20" s="59" t="s">
        <v>132</v>
      </c>
      <c r="S20" s="76" t="str">
        <f>IF(A20=0,IF(R20="","**",""),"")</f>
        <v/>
      </c>
      <c r="U20" s="223"/>
      <c r="V20" s="241"/>
      <c r="W20" s="241"/>
      <c r="X20" s="241"/>
      <c r="Y20" s="241"/>
      <c r="Z20" s="241"/>
      <c r="AA20" s="241"/>
      <c r="AB20" s="241"/>
      <c r="AC20" s="224"/>
    </row>
    <row r="21" spans="1:29">
      <c r="B21" s="65"/>
      <c r="C21" s="307"/>
      <c r="D21" s="292"/>
      <c r="E21" s="293"/>
      <c r="F21" s="294"/>
      <c r="G21" s="125"/>
      <c r="H21" s="301"/>
      <c r="I21" s="302"/>
      <c r="J21" s="302"/>
      <c r="K21" s="302"/>
      <c r="L21" s="303"/>
      <c r="S21" s="39"/>
      <c r="U21" s="242"/>
      <c r="V21" s="243"/>
      <c r="W21" s="243"/>
      <c r="X21" s="243"/>
      <c r="Y21" s="243"/>
      <c r="Z21" s="243"/>
      <c r="AA21" s="243"/>
      <c r="AB21" s="243"/>
      <c r="AC21" s="244"/>
    </row>
    <row r="22" spans="1:29" ht="13.5" thickBot="1">
      <c r="B22" s="65"/>
      <c r="C22" s="307"/>
      <c r="D22" s="295"/>
      <c r="E22" s="296"/>
      <c r="F22" s="297"/>
      <c r="G22" s="125"/>
      <c r="H22" s="304"/>
      <c r="I22" s="305"/>
      <c r="J22" s="305"/>
      <c r="K22" s="305"/>
      <c r="L22" s="306"/>
      <c r="S22" s="39"/>
      <c r="U22" s="225"/>
      <c r="V22" s="245"/>
      <c r="W22" s="245"/>
      <c r="X22" s="245"/>
      <c r="Y22" s="245"/>
      <c r="Z22" s="245"/>
      <c r="AA22" s="245"/>
      <c r="AB22" s="245"/>
      <c r="AC22" s="226"/>
    </row>
    <row r="23" spans="1:29" ht="6.75" customHeight="1" thickBot="1">
      <c r="B23" s="65"/>
      <c r="C23" s="142"/>
      <c r="D23" s="21"/>
      <c r="E23" s="21"/>
      <c r="F23" s="21"/>
      <c r="G23" s="21"/>
      <c r="H23" s="21"/>
      <c r="I23" s="21"/>
      <c r="J23" s="21"/>
      <c r="K23" s="21"/>
      <c r="L23" s="21"/>
      <c r="S23" s="39"/>
      <c r="U23" s="21"/>
      <c r="V23" s="21"/>
      <c r="W23" s="21"/>
      <c r="X23" s="21"/>
      <c r="Y23" s="21"/>
      <c r="Z23" s="21"/>
      <c r="AA23" s="21"/>
      <c r="AB23" s="21"/>
      <c r="AC23" s="21"/>
    </row>
    <row r="24" spans="1:29" ht="12.75" customHeight="1" thickBot="1">
      <c r="A24" s="119">
        <f>IF($H$4="Oui",IF(D24="",IF(N24=0,IF(R24="please select",1,0),0),IF(N24=0,0,IF(R24="please select",0,1))),1)</f>
        <v>1</v>
      </c>
      <c r="B24" s="65"/>
      <c r="C24" s="307">
        <v>4</v>
      </c>
      <c r="D24" s="289"/>
      <c r="E24" s="290"/>
      <c r="F24" s="291"/>
      <c r="G24" s="125"/>
      <c r="H24" s="298"/>
      <c r="I24" s="299"/>
      <c r="J24" s="299"/>
      <c r="K24" s="299"/>
      <c r="L24" s="300"/>
      <c r="M24" s="16" t="str">
        <f>IF(A24=0,IF(D24="","**",""),"")</f>
        <v/>
      </c>
      <c r="N24" s="91">
        <v>0</v>
      </c>
      <c r="O24" s="16" t="str">
        <f>IF(A24=0,IF(N24=0,"**",""),"")</f>
        <v/>
      </c>
      <c r="P24" s="59" t="s">
        <v>132</v>
      </c>
      <c r="Q24" s="16"/>
      <c r="R24" s="59" t="s">
        <v>132</v>
      </c>
      <c r="S24" s="76" t="str">
        <f>IF(A24=0,IF(R24="","**",""),"")</f>
        <v/>
      </c>
      <c r="U24" s="223"/>
      <c r="V24" s="241"/>
      <c r="W24" s="241"/>
      <c r="X24" s="241"/>
      <c r="Y24" s="241"/>
      <c r="Z24" s="241"/>
      <c r="AA24" s="241"/>
      <c r="AB24" s="241"/>
      <c r="AC24" s="224"/>
    </row>
    <row r="25" spans="1:29">
      <c r="B25" s="65"/>
      <c r="C25" s="307"/>
      <c r="D25" s="292"/>
      <c r="E25" s="293"/>
      <c r="F25" s="294"/>
      <c r="G25" s="125"/>
      <c r="H25" s="301"/>
      <c r="I25" s="302"/>
      <c r="J25" s="302"/>
      <c r="K25" s="302"/>
      <c r="L25" s="303"/>
      <c r="S25" s="39"/>
      <c r="U25" s="242"/>
      <c r="V25" s="243"/>
      <c r="W25" s="243"/>
      <c r="X25" s="243"/>
      <c r="Y25" s="243"/>
      <c r="Z25" s="243"/>
      <c r="AA25" s="243"/>
      <c r="AB25" s="243"/>
      <c r="AC25" s="244"/>
    </row>
    <row r="26" spans="1:29" ht="13.5" thickBot="1">
      <c r="B26" s="65"/>
      <c r="C26" s="307"/>
      <c r="D26" s="295"/>
      <c r="E26" s="296"/>
      <c r="F26" s="297"/>
      <c r="G26" s="125"/>
      <c r="H26" s="304"/>
      <c r="I26" s="305"/>
      <c r="J26" s="305"/>
      <c r="K26" s="305"/>
      <c r="L26" s="306"/>
      <c r="S26" s="39"/>
      <c r="U26" s="225"/>
      <c r="V26" s="245"/>
      <c r="W26" s="245"/>
      <c r="X26" s="245"/>
      <c r="Y26" s="245"/>
      <c r="Z26" s="245"/>
      <c r="AA26" s="245"/>
      <c r="AB26" s="245"/>
      <c r="AC26" s="226"/>
    </row>
    <row r="27" spans="1:29" ht="6.75" customHeight="1" thickBot="1">
      <c r="B27" s="65"/>
      <c r="C27" s="142"/>
      <c r="D27" s="21"/>
      <c r="E27" s="21"/>
      <c r="F27" s="21"/>
      <c r="G27" s="21"/>
      <c r="H27" s="21"/>
      <c r="I27" s="21"/>
      <c r="J27" s="21"/>
      <c r="K27" s="21"/>
      <c r="L27" s="21"/>
      <c r="S27" s="39"/>
      <c r="U27" s="21"/>
      <c r="V27" s="21"/>
      <c r="W27" s="21"/>
      <c r="X27" s="21"/>
      <c r="Y27" s="21"/>
      <c r="Z27" s="21"/>
      <c r="AA27" s="21"/>
      <c r="AB27" s="21"/>
      <c r="AC27" s="21"/>
    </row>
    <row r="28" spans="1:29" ht="12.75" customHeight="1" thickBot="1">
      <c r="A28" s="119">
        <f>IF($H$4="Oui",IF(D28="",IF(N28=0,IF(R28="please select",1,0),0),IF(N28=0,0,IF(R28="please select",0,1))),1)</f>
        <v>1</v>
      </c>
      <c r="B28" s="65"/>
      <c r="C28" s="307">
        <v>5</v>
      </c>
      <c r="D28" s="289"/>
      <c r="E28" s="290"/>
      <c r="F28" s="291"/>
      <c r="G28" s="125"/>
      <c r="H28" s="298"/>
      <c r="I28" s="299"/>
      <c r="J28" s="299"/>
      <c r="K28" s="299"/>
      <c r="L28" s="300"/>
      <c r="M28" s="16" t="str">
        <f>IF(A28=0,IF(D28="","**",""),"")</f>
        <v/>
      </c>
      <c r="N28" s="91">
        <v>0</v>
      </c>
      <c r="O28" s="16" t="str">
        <f>IF(A28=0,IF(N28=0,"**",""),"")</f>
        <v/>
      </c>
      <c r="P28" s="59" t="s">
        <v>132</v>
      </c>
      <c r="Q28" s="16"/>
      <c r="R28" s="59" t="s">
        <v>132</v>
      </c>
      <c r="S28" s="76" t="str">
        <f>IF(A28=0,IF(R28="","**",""),"")</f>
        <v/>
      </c>
      <c r="U28" s="223"/>
      <c r="V28" s="241"/>
      <c r="W28" s="241"/>
      <c r="X28" s="241"/>
      <c r="Y28" s="241"/>
      <c r="Z28" s="241"/>
      <c r="AA28" s="241"/>
      <c r="AB28" s="241"/>
      <c r="AC28" s="224"/>
    </row>
    <row r="29" spans="1:29">
      <c r="B29" s="65"/>
      <c r="C29" s="307"/>
      <c r="D29" s="292"/>
      <c r="E29" s="293"/>
      <c r="F29" s="294"/>
      <c r="G29" s="125"/>
      <c r="H29" s="301"/>
      <c r="I29" s="302"/>
      <c r="J29" s="302"/>
      <c r="K29" s="302"/>
      <c r="L29" s="303"/>
      <c r="S29" s="39"/>
      <c r="U29" s="242"/>
      <c r="V29" s="243"/>
      <c r="W29" s="243"/>
      <c r="X29" s="243"/>
      <c r="Y29" s="243"/>
      <c r="Z29" s="243"/>
      <c r="AA29" s="243"/>
      <c r="AB29" s="243"/>
      <c r="AC29" s="244"/>
    </row>
    <row r="30" spans="1:29" ht="13.5" thickBot="1">
      <c r="B30" s="38"/>
      <c r="C30" s="307"/>
      <c r="D30" s="295"/>
      <c r="E30" s="296"/>
      <c r="F30" s="297"/>
      <c r="G30" s="125"/>
      <c r="H30" s="304"/>
      <c r="I30" s="305"/>
      <c r="J30" s="305"/>
      <c r="K30" s="305"/>
      <c r="L30" s="306"/>
      <c r="S30" s="39"/>
      <c r="U30" s="225"/>
      <c r="V30" s="245"/>
      <c r="W30" s="245"/>
      <c r="X30" s="245"/>
      <c r="Y30" s="245"/>
      <c r="Z30" s="245"/>
      <c r="AA30" s="245"/>
      <c r="AB30" s="245"/>
      <c r="AC30" s="226"/>
    </row>
    <row r="31" spans="1:29" ht="6.75" customHeight="1" thickBot="1">
      <c r="B31" s="65"/>
      <c r="C31" s="142"/>
      <c r="D31" s="21"/>
      <c r="E31" s="21"/>
      <c r="F31" s="21"/>
      <c r="G31" s="21"/>
      <c r="H31" s="21"/>
      <c r="I31" s="21"/>
      <c r="J31" s="21"/>
      <c r="K31" s="21"/>
      <c r="L31" s="21"/>
      <c r="S31" s="39"/>
      <c r="U31" s="21"/>
      <c r="V31" s="21"/>
      <c r="W31" s="21"/>
      <c r="X31" s="21"/>
      <c r="Y31" s="21"/>
      <c r="Z31" s="21"/>
      <c r="AA31" s="21"/>
      <c r="AB31" s="21"/>
      <c r="AC31" s="21"/>
    </row>
    <row r="32" spans="1:29" ht="12.75" customHeight="1" thickBot="1">
      <c r="A32" s="119">
        <f>IF($H$4="Oui",IF(D32="",IF(N32=0,IF(R32="please select",1,0),0),IF(N32=0,0,IF(R32="please select",0,1))),1)</f>
        <v>1</v>
      </c>
      <c r="B32" s="38"/>
      <c r="C32" s="307">
        <v>6</v>
      </c>
      <c r="D32" s="289"/>
      <c r="E32" s="290"/>
      <c r="F32" s="291"/>
      <c r="G32" s="125"/>
      <c r="H32" s="298"/>
      <c r="I32" s="299"/>
      <c r="J32" s="299"/>
      <c r="K32" s="299"/>
      <c r="L32" s="300"/>
      <c r="M32" s="16" t="str">
        <f>IF(A32=0,IF(D32="","**",""),"")</f>
        <v/>
      </c>
      <c r="N32" s="91">
        <v>0</v>
      </c>
      <c r="O32" s="16" t="str">
        <f>IF(A32=0,IF(N32=0,"**",""),"")</f>
        <v/>
      </c>
      <c r="P32" s="59" t="s">
        <v>132</v>
      </c>
      <c r="Q32" s="16"/>
      <c r="R32" s="59" t="s">
        <v>132</v>
      </c>
      <c r="S32" s="76" t="str">
        <f>IF(A32=0,IF(R32="","**",""),"")</f>
        <v/>
      </c>
      <c r="U32" s="236"/>
      <c r="V32" s="281"/>
      <c r="W32" s="281"/>
      <c r="X32" s="281"/>
      <c r="Y32" s="281"/>
      <c r="Z32" s="281"/>
      <c r="AA32" s="281"/>
      <c r="AB32" s="281"/>
      <c r="AC32" s="282"/>
    </row>
    <row r="33" spans="1:29">
      <c r="B33" s="65"/>
      <c r="C33" s="307"/>
      <c r="D33" s="292"/>
      <c r="E33" s="293"/>
      <c r="F33" s="294"/>
      <c r="G33" s="125"/>
      <c r="H33" s="301"/>
      <c r="I33" s="302"/>
      <c r="J33" s="302"/>
      <c r="K33" s="302"/>
      <c r="L33" s="303"/>
      <c r="S33" s="39"/>
      <c r="U33" s="283"/>
      <c r="V33" s="284"/>
      <c r="W33" s="284"/>
      <c r="X33" s="284"/>
      <c r="Y33" s="284"/>
      <c r="Z33" s="284"/>
      <c r="AA33" s="284"/>
      <c r="AB33" s="284"/>
      <c r="AC33" s="285"/>
    </row>
    <row r="34" spans="1:29" ht="13.5" thickBot="1">
      <c r="B34" s="65"/>
      <c r="C34" s="307"/>
      <c r="D34" s="295"/>
      <c r="E34" s="296"/>
      <c r="F34" s="297"/>
      <c r="G34" s="125"/>
      <c r="H34" s="304"/>
      <c r="I34" s="305"/>
      <c r="J34" s="305"/>
      <c r="K34" s="305"/>
      <c r="L34" s="306"/>
      <c r="S34" s="39"/>
      <c r="U34" s="286"/>
      <c r="V34" s="287"/>
      <c r="W34" s="287"/>
      <c r="X34" s="287"/>
      <c r="Y34" s="287"/>
      <c r="Z34" s="287"/>
      <c r="AA34" s="287"/>
      <c r="AB34" s="287"/>
      <c r="AC34" s="288"/>
    </row>
    <row r="35" spans="1:29" ht="6.75" customHeight="1" thickBot="1">
      <c r="B35" s="65"/>
      <c r="C35" s="142"/>
      <c r="D35" s="21"/>
      <c r="E35" s="21"/>
      <c r="F35" s="21"/>
      <c r="G35" s="21"/>
      <c r="H35" s="21"/>
      <c r="I35" s="21"/>
      <c r="J35" s="21"/>
      <c r="K35" s="21"/>
      <c r="L35" s="21"/>
      <c r="S35" s="39"/>
      <c r="U35" s="21"/>
      <c r="V35" s="21"/>
      <c r="W35" s="21"/>
      <c r="X35" s="21"/>
      <c r="Y35" s="21"/>
      <c r="Z35" s="21"/>
      <c r="AA35" s="21"/>
      <c r="AB35" s="21"/>
      <c r="AC35" s="21"/>
    </row>
    <row r="36" spans="1:29" ht="12.75" customHeight="1" thickBot="1">
      <c r="A36" s="119">
        <f>IF($H$4="Oui",IF(D36="",IF(N36=0,IF(R36="please select",1,0),0),IF(N36=0,0,IF(R36="please select",0,1))),1)</f>
        <v>1</v>
      </c>
      <c r="B36" s="65"/>
      <c r="C36" s="307">
        <v>7</v>
      </c>
      <c r="D36" s="289"/>
      <c r="E36" s="290"/>
      <c r="F36" s="291"/>
      <c r="G36" s="125"/>
      <c r="H36" s="298"/>
      <c r="I36" s="299"/>
      <c r="J36" s="299"/>
      <c r="K36" s="299"/>
      <c r="L36" s="300"/>
      <c r="M36" s="16" t="str">
        <f>IF(A36=0,IF(D36="","**",""),"")</f>
        <v/>
      </c>
      <c r="N36" s="91">
        <v>0</v>
      </c>
      <c r="O36" s="16" t="str">
        <f>IF(A36=0,IF(N36=0,"**",""),"")</f>
        <v/>
      </c>
      <c r="P36" s="59" t="s">
        <v>132</v>
      </c>
      <c r="Q36" s="16"/>
      <c r="R36" s="59" t="s">
        <v>132</v>
      </c>
      <c r="S36" s="76" t="str">
        <f>IF(A36=0,IF(R36="","**",""),"")</f>
        <v/>
      </c>
      <c r="U36" s="223"/>
      <c r="V36" s="241"/>
      <c r="W36" s="241"/>
      <c r="X36" s="241"/>
      <c r="Y36" s="241"/>
      <c r="Z36" s="241"/>
      <c r="AA36" s="241"/>
      <c r="AB36" s="241"/>
      <c r="AC36" s="224"/>
    </row>
    <row r="37" spans="1:29">
      <c r="B37" s="65"/>
      <c r="C37" s="307"/>
      <c r="D37" s="292"/>
      <c r="E37" s="293"/>
      <c r="F37" s="294"/>
      <c r="G37" s="125"/>
      <c r="H37" s="301"/>
      <c r="I37" s="302"/>
      <c r="J37" s="302"/>
      <c r="K37" s="302"/>
      <c r="L37" s="303"/>
      <c r="S37" s="39"/>
      <c r="U37" s="242"/>
      <c r="V37" s="243"/>
      <c r="W37" s="243"/>
      <c r="X37" s="243"/>
      <c r="Y37" s="243"/>
      <c r="Z37" s="243"/>
      <c r="AA37" s="243"/>
      <c r="AB37" s="243"/>
      <c r="AC37" s="244"/>
    </row>
    <row r="38" spans="1:29" ht="13.5" thickBot="1">
      <c r="B38" s="65"/>
      <c r="C38" s="307"/>
      <c r="D38" s="295"/>
      <c r="E38" s="296"/>
      <c r="F38" s="297"/>
      <c r="G38" s="125"/>
      <c r="H38" s="304"/>
      <c r="I38" s="305"/>
      <c r="J38" s="305"/>
      <c r="K38" s="305"/>
      <c r="L38" s="306"/>
      <c r="S38" s="39"/>
      <c r="U38" s="225"/>
      <c r="V38" s="245"/>
      <c r="W38" s="245"/>
      <c r="X38" s="245"/>
      <c r="Y38" s="245"/>
      <c r="Z38" s="245"/>
      <c r="AA38" s="245"/>
      <c r="AB38" s="245"/>
      <c r="AC38" s="226"/>
    </row>
    <row r="39" spans="1:29" ht="6.75" customHeight="1" thickBot="1">
      <c r="B39" s="65"/>
      <c r="C39" s="142"/>
      <c r="D39" s="21"/>
      <c r="E39" s="21"/>
      <c r="F39" s="21"/>
      <c r="G39" s="21"/>
      <c r="H39" s="21"/>
      <c r="I39" s="21"/>
      <c r="J39" s="21"/>
      <c r="K39" s="21"/>
      <c r="L39" s="21"/>
      <c r="S39" s="39"/>
      <c r="U39" s="21"/>
      <c r="V39" s="21"/>
      <c r="W39" s="21"/>
      <c r="X39" s="21"/>
      <c r="Y39" s="21"/>
      <c r="Z39" s="21"/>
      <c r="AA39" s="21"/>
      <c r="AB39" s="21"/>
      <c r="AC39" s="21"/>
    </row>
    <row r="40" spans="1:29" ht="12.75" customHeight="1" thickBot="1">
      <c r="A40" s="119">
        <f>IF($H$4="Oui",IF(D40="",IF(N40=0,IF(R40="please select",1,0),0),IF(N40=0,0,IF(R40="please select",0,1))),1)</f>
        <v>1</v>
      </c>
      <c r="B40" s="65"/>
      <c r="C40" s="307">
        <v>8</v>
      </c>
      <c r="D40" s="289"/>
      <c r="E40" s="290"/>
      <c r="F40" s="291"/>
      <c r="G40" s="125"/>
      <c r="H40" s="298"/>
      <c r="I40" s="299"/>
      <c r="J40" s="299"/>
      <c r="K40" s="299"/>
      <c r="L40" s="300"/>
      <c r="M40" s="16" t="str">
        <f>IF(A40=0,IF(D40="","**",""),"")</f>
        <v/>
      </c>
      <c r="N40" s="91">
        <v>0</v>
      </c>
      <c r="O40" s="16" t="str">
        <f>IF(A40=0,IF(N40=0,"**",""),"")</f>
        <v/>
      </c>
      <c r="P40" s="59" t="s">
        <v>132</v>
      </c>
      <c r="Q40" s="16"/>
      <c r="R40" s="59" t="s">
        <v>132</v>
      </c>
      <c r="S40" s="76" t="str">
        <f>IF(A40=0,IF(R40="","**",""),"")</f>
        <v/>
      </c>
      <c r="U40" s="223"/>
      <c r="V40" s="241"/>
      <c r="W40" s="241"/>
      <c r="X40" s="241"/>
      <c r="Y40" s="241"/>
      <c r="Z40" s="241"/>
      <c r="AA40" s="241"/>
      <c r="AB40" s="241"/>
      <c r="AC40" s="224"/>
    </row>
    <row r="41" spans="1:29">
      <c r="B41" s="65"/>
      <c r="C41" s="307"/>
      <c r="D41" s="292"/>
      <c r="E41" s="293"/>
      <c r="F41" s="294"/>
      <c r="G41" s="125"/>
      <c r="H41" s="301"/>
      <c r="I41" s="302"/>
      <c r="J41" s="302"/>
      <c r="K41" s="302"/>
      <c r="L41" s="303"/>
      <c r="S41" s="39"/>
      <c r="U41" s="242"/>
      <c r="V41" s="243"/>
      <c r="W41" s="243"/>
      <c r="X41" s="243"/>
      <c r="Y41" s="243"/>
      <c r="Z41" s="243"/>
      <c r="AA41" s="243"/>
      <c r="AB41" s="243"/>
      <c r="AC41" s="244"/>
    </row>
    <row r="42" spans="1:29" ht="13.5" thickBot="1">
      <c r="B42" s="65"/>
      <c r="C42" s="307"/>
      <c r="D42" s="295"/>
      <c r="E42" s="296"/>
      <c r="F42" s="297"/>
      <c r="G42" s="125"/>
      <c r="H42" s="304"/>
      <c r="I42" s="305"/>
      <c r="J42" s="305"/>
      <c r="K42" s="305"/>
      <c r="L42" s="306"/>
      <c r="S42" s="39"/>
      <c r="U42" s="225"/>
      <c r="V42" s="245"/>
      <c r="W42" s="245"/>
      <c r="X42" s="245"/>
      <c r="Y42" s="245"/>
      <c r="Z42" s="245"/>
      <c r="AA42" s="245"/>
      <c r="AB42" s="245"/>
      <c r="AC42" s="226"/>
    </row>
    <row r="43" spans="1:29" ht="6.75" customHeight="1" thickBot="1">
      <c r="B43" s="65"/>
      <c r="C43" s="142"/>
      <c r="D43" s="21"/>
      <c r="E43" s="21"/>
      <c r="F43" s="21"/>
      <c r="G43" s="21"/>
      <c r="H43" s="21"/>
      <c r="I43" s="21"/>
      <c r="J43" s="21"/>
      <c r="K43" s="21"/>
      <c r="L43" s="21"/>
      <c r="S43" s="39"/>
      <c r="U43" s="21"/>
      <c r="V43" s="21"/>
      <c r="W43" s="21"/>
      <c r="X43" s="21"/>
      <c r="Y43" s="21"/>
      <c r="Z43" s="21"/>
      <c r="AA43" s="21"/>
      <c r="AB43" s="21"/>
      <c r="AC43" s="21"/>
    </row>
    <row r="44" spans="1:29" ht="12.75" customHeight="1" thickBot="1">
      <c r="A44" s="119">
        <f>IF($H$4="Oui",IF(D44="",IF(N44=0,IF(R44="please select",1,0),0),IF(N44=0,0,IF(R44="please select",0,1))),1)</f>
        <v>1</v>
      </c>
      <c r="B44" s="65"/>
      <c r="C44" s="307">
        <v>9</v>
      </c>
      <c r="D44" s="289"/>
      <c r="E44" s="290"/>
      <c r="F44" s="291"/>
      <c r="G44" s="125"/>
      <c r="H44" s="298"/>
      <c r="I44" s="299"/>
      <c r="J44" s="299"/>
      <c r="K44" s="299"/>
      <c r="L44" s="300"/>
      <c r="M44" s="16" t="str">
        <f>IF(A44=0,IF(D44="","**",""),"")</f>
        <v/>
      </c>
      <c r="N44" s="91">
        <v>0</v>
      </c>
      <c r="O44" s="16" t="str">
        <f>IF(A44=0,IF(N44=0,"**",""),"")</f>
        <v/>
      </c>
      <c r="P44" s="59" t="s">
        <v>132</v>
      </c>
      <c r="Q44" s="16"/>
      <c r="R44" s="59" t="s">
        <v>132</v>
      </c>
      <c r="S44" s="76" t="str">
        <f>IF(A44=0,IF(R44="","**",""),"")</f>
        <v/>
      </c>
      <c r="U44" s="223"/>
      <c r="V44" s="241"/>
      <c r="W44" s="241"/>
      <c r="X44" s="241"/>
      <c r="Y44" s="241"/>
      <c r="Z44" s="241"/>
      <c r="AA44" s="241"/>
      <c r="AB44" s="241"/>
      <c r="AC44" s="224"/>
    </row>
    <row r="45" spans="1:29">
      <c r="B45" s="65"/>
      <c r="C45" s="307"/>
      <c r="D45" s="292"/>
      <c r="E45" s="293"/>
      <c r="F45" s="294"/>
      <c r="G45" s="125"/>
      <c r="H45" s="301"/>
      <c r="I45" s="302"/>
      <c r="J45" s="302"/>
      <c r="K45" s="302"/>
      <c r="L45" s="303"/>
      <c r="S45" s="39"/>
      <c r="U45" s="242"/>
      <c r="V45" s="243"/>
      <c r="W45" s="243"/>
      <c r="X45" s="243"/>
      <c r="Y45" s="243"/>
      <c r="Z45" s="243"/>
      <c r="AA45" s="243"/>
      <c r="AB45" s="243"/>
      <c r="AC45" s="244"/>
    </row>
    <row r="46" spans="1:29" ht="13.5" thickBot="1">
      <c r="B46" s="65"/>
      <c r="C46" s="307"/>
      <c r="D46" s="295"/>
      <c r="E46" s="296"/>
      <c r="F46" s="297"/>
      <c r="G46" s="125"/>
      <c r="H46" s="304"/>
      <c r="I46" s="305"/>
      <c r="J46" s="305"/>
      <c r="K46" s="305"/>
      <c r="L46" s="306"/>
      <c r="S46" s="39"/>
      <c r="U46" s="225"/>
      <c r="V46" s="245"/>
      <c r="W46" s="245"/>
      <c r="X46" s="245"/>
      <c r="Y46" s="245"/>
      <c r="Z46" s="245"/>
      <c r="AA46" s="245"/>
      <c r="AB46" s="245"/>
      <c r="AC46" s="226"/>
    </row>
    <row r="47" spans="1:29" ht="6.75" customHeight="1" thickBot="1">
      <c r="B47" s="65"/>
      <c r="C47" s="142"/>
      <c r="D47" s="21"/>
      <c r="E47" s="21"/>
      <c r="F47" s="21"/>
      <c r="G47" s="21"/>
      <c r="H47" s="21"/>
      <c r="I47" s="21"/>
      <c r="J47" s="21"/>
      <c r="K47" s="21"/>
      <c r="L47" s="21"/>
      <c r="S47" s="39"/>
      <c r="U47" s="21"/>
      <c r="V47" s="21"/>
      <c r="W47" s="21"/>
      <c r="X47" s="21"/>
      <c r="Y47" s="21"/>
      <c r="Z47" s="21"/>
      <c r="AA47" s="21"/>
      <c r="AB47" s="21"/>
      <c r="AC47" s="21"/>
    </row>
    <row r="48" spans="1:29" ht="12.75" customHeight="1" thickBot="1">
      <c r="A48" s="119">
        <f>IF($H$4="Oui",IF(D48="",IF(N48=0,IF(R48="please select",1,0),0),IF(N48=0,0,IF(R48="please select",0,1))),1)</f>
        <v>1</v>
      </c>
      <c r="B48" s="65"/>
      <c r="C48" s="307">
        <v>10</v>
      </c>
      <c r="D48" s="289"/>
      <c r="E48" s="290"/>
      <c r="F48" s="291"/>
      <c r="G48" s="125"/>
      <c r="H48" s="298"/>
      <c r="I48" s="299"/>
      <c r="J48" s="299"/>
      <c r="K48" s="299"/>
      <c r="L48" s="300"/>
      <c r="M48" s="16" t="str">
        <f>IF(A48=0,IF(D48="","**",""),"")</f>
        <v/>
      </c>
      <c r="N48" s="91">
        <v>0</v>
      </c>
      <c r="O48" s="16" t="str">
        <f>IF(A48=0,IF(N48=0,"**",""),"")</f>
        <v/>
      </c>
      <c r="P48" s="59" t="s">
        <v>132</v>
      </c>
      <c r="Q48" s="16"/>
      <c r="R48" s="59" t="s">
        <v>132</v>
      </c>
      <c r="S48" s="76" t="str">
        <f>IF(A48=0,IF(R48="","**",""),"")</f>
        <v/>
      </c>
      <c r="U48" s="223"/>
      <c r="V48" s="241"/>
      <c r="W48" s="241"/>
      <c r="X48" s="241"/>
      <c r="Y48" s="241"/>
      <c r="Z48" s="241"/>
      <c r="AA48" s="241"/>
      <c r="AB48" s="241"/>
      <c r="AC48" s="224"/>
    </row>
    <row r="49" spans="2:29">
      <c r="B49" s="65"/>
      <c r="C49" s="307"/>
      <c r="D49" s="292"/>
      <c r="E49" s="293"/>
      <c r="F49" s="294"/>
      <c r="G49" s="125"/>
      <c r="H49" s="301"/>
      <c r="I49" s="302"/>
      <c r="J49" s="302"/>
      <c r="K49" s="302"/>
      <c r="L49" s="303"/>
      <c r="S49" s="39"/>
      <c r="U49" s="242"/>
      <c r="V49" s="243"/>
      <c r="W49" s="243"/>
      <c r="X49" s="243"/>
      <c r="Y49" s="243"/>
      <c r="Z49" s="243"/>
      <c r="AA49" s="243"/>
      <c r="AB49" s="243"/>
      <c r="AC49" s="244"/>
    </row>
    <row r="50" spans="2:29" ht="13.5" thickBot="1">
      <c r="B50" s="38"/>
      <c r="C50" s="307"/>
      <c r="D50" s="295"/>
      <c r="E50" s="296"/>
      <c r="F50" s="297"/>
      <c r="G50" s="125"/>
      <c r="H50" s="304"/>
      <c r="I50" s="305"/>
      <c r="J50" s="305"/>
      <c r="K50" s="305"/>
      <c r="L50" s="306"/>
      <c r="S50" s="39"/>
      <c r="U50" s="225"/>
      <c r="V50" s="245"/>
      <c r="W50" s="245"/>
      <c r="X50" s="245"/>
      <c r="Y50" s="245"/>
      <c r="Z50" s="245"/>
      <c r="AA50" s="245"/>
      <c r="AB50" s="245"/>
      <c r="AC50" s="226"/>
    </row>
    <row r="51" spans="2:29" ht="13.5" thickBot="1">
      <c r="B51" s="38"/>
      <c r="S51" s="39"/>
    </row>
    <row r="52" spans="2:29" ht="16.5" thickBot="1">
      <c r="B52" s="38"/>
      <c r="M52" s="106" t="s">
        <v>186</v>
      </c>
      <c r="N52" s="107">
        <f>SUM(N12:N50)</f>
        <v>0</v>
      </c>
      <c r="S52" s="39"/>
    </row>
    <row r="53" spans="2:29">
      <c r="B53" s="38"/>
      <c r="S53" s="39"/>
    </row>
    <row r="54" spans="2:29" ht="45" customHeight="1">
      <c r="B54" s="38"/>
      <c r="C54" s="278" t="str">
        <f>Orientation!C44</f>
        <v>Autres coûts directs qui peuvent être spécifiquement identifiés et mesurés comme étant engagés dans l’exécution des activités du projet (par exemple, études de marché, licences, abonnements à des logiciels). Les autres coûts doivent être justifiés dans vos questions de demande. Les catégories pour les autres coûts admissibles comprennent, sans toutefois s’y limiter :</v>
      </c>
      <c r="D54" s="278"/>
      <c r="E54" s="278"/>
      <c r="F54" s="278"/>
      <c r="G54" s="278"/>
      <c r="H54" s="278"/>
      <c r="I54" s="278"/>
      <c r="J54" s="278"/>
      <c r="K54" s="278"/>
      <c r="L54" s="278"/>
      <c r="M54" s="278"/>
      <c r="N54" s="278"/>
      <c r="O54" s="278"/>
      <c r="P54" s="278"/>
      <c r="Q54" s="278"/>
      <c r="R54" s="278"/>
      <c r="S54" s="165"/>
    </row>
    <row r="55" spans="2:29" ht="12.6" customHeight="1">
      <c r="B55" s="38"/>
      <c r="C55" s="164"/>
      <c r="D55" s="164"/>
      <c r="E55" s="164"/>
      <c r="F55" s="164"/>
      <c r="G55" s="164"/>
      <c r="H55" s="164"/>
      <c r="I55" s="164"/>
      <c r="J55" s="164"/>
      <c r="K55" s="164"/>
      <c r="L55" s="164"/>
      <c r="M55" s="164"/>
      <c r="N55" s="164"/>
      <c r="O55" s="164"/>
      <c r="P55" s="164"/>
      <c r="Q55" s="164"/>
      <c r="R55" s="164"/>
      <c r="S55" s="165"/>
    </row>
    <row r="56" spans="2:29" ht="15">
      <c r="B56" s="38"/>
      <c r="C56" s="280" t="str">
        <f>Orientation!C47</f>
        <v>Frais de service et frais d’abonnement/licence directement liés au projet. Ceux-ci excluent les frais d’administration de projet facturés aux projets par NGen.</v>
      </c>
      <c r="D56" s="280"/>
      <c r="E56" s="280"/>
      <c r="F56" s="280"/>
      <c r="G56" s="280"/>
      <c r="H56" s="280"/>
      <c r="I56" s="280"/>
      <c r="J56" s="280"/>
      <c r="K56" s="280"/>
      <c r="L56" s="280"/>
      <c r="M56" s="280"/>
      <c r="N56" s="280"/>
      <c r="O56" s="280"/>
      <c r="P56" s="280"/>
      <c r="Q56" s="280"/>
      <c r="R56" s="280"/>
      <c r="S56" s="165"/>
    </row>
    <row r="57" spans="2:29" ht="9.9499999999999993" customHeight="1">
      <c r="B57" s="38"/>
      <c r="C57" s="166"/>
      <c r="D57" s="166"/>
      <c r="E57" s="166"/>
      <c r="F57" s="166"/>
      <c r="G57" s="166"/>
      <c r="H57" s="166"/>
      <c r="I57" s="166"/>
      <c r="J57" s="166"/>
      <c r="K57" s="166"/>
      <c r="L57" s="166"/>
      <c r="M57" s="166"/>
      <c r="N57" s="166"/>
      <c r="O57" s="166"/>
      <c r="P57" s="166"/>
      <c r="Q57" s="166"/>
      <c r="R57" s="166"/>
      <c r="S57" s="165"/>
    </row>
    <row r="58" spans="2:29" ht="36.6" customHeight="1">
      <c r="B58" s="38"/>
      <c r="C58" s="280" t="str">
        <f>Orientation!C50</f>
        <v>Le coût différentiel de l’espace par rapport au projet.  Ce sont des coûts qui n’auraient pas été engagés sans le projet.  Les frais généraux ou les coûts encourus par le projet à l’égard de l’administration et du fonctionnement courants de l’organisation, tels que le loyer, les services publics, et autres, sont des coûts non admissibles.</v>
      </c>
      <c r="D58" s="280"/>
      <c r="E58" s="280"/>
      <c r="F58" s="280"/>
      <c r="G58" s="280"/>
      <c r="H58" s="280"/>
      <c r="I58" s="280"/>
      <c r="J58" s="280"/>
      <c r="K58" s="280"/>
      <c r="L58" s="280"/>
      <c r="M58" s="280"/>
      <c r="N58" s="280"/>
      <c r="O58" s="280"/>
      <c r="P58" s="280"/>
      <c r="Q58" s="280"/>
      <c r="R58" s="280"/>
      <c r="S58" s="165"/>
    </row>
    <row r="59" spans="2:29" ht="12.6" customHeight="1">
      <c r="B59" s="38"/>
      <c r="C59" s="279" t="str">
        <f>Orientation!C53</f>
        <v>Coûts liés à la location d’installations pour soutenir les conférences et aux dépenses de télécommunication connexes. Ceux-ci doivent avoir un lien spécifique avec le projet (p. ex. un marathon de programmation ciblé pour relever un défi de projet).</v>
      </c>
      <c r="D59" s="279"/>
      <c r="E59" s="279"/>
      <c r="F59" s="279"/>
      <c r="G59" s="279"/>
      <c r="H59" s="279"/>
      <c r="I59" s="279"/>
      <c r="J59" s="279"/>
      <c r="K59" s="279"/>
      <c r="L59" s="279"/>
      <c r="M59" s="279"/>
      <c r="N59" s="279"/>
      <c r="O59" s="279"/>
      <c r="P59" s="279"/>
      <c r="Q59" s="279"/>
      <c r="R59" s="279"/>
      <c r="S59" s="165"/>
    </row>
    <row r="60" spans="2:29" ht="26.1" customHeight="1">
      <c r="B60" s="38"/>
      <c r="C60" s="279"/>
      <c r="D60" s="279"/>
      <c r="E60" s="279"/>
      <c r="F60" s="279"/>
      <c r="G60" s="279"/>
      <c r="H60" s="279"/>
      <c r="I60" s="279"/>
      <c r="J60" s="279"/>
      <c r="K60" s="279"/>
      <c r="L60" s="279"/>
      <c r="M60" s="279"/>
      <c r="N60" s="279"/>
      <c r="O60" s="279"/>
      <c r="P60" s="279"/>
      <c r="Q60" s="279"/>
      <c r="R60" s="279"/>
      <c r="S60" s="165"/>
    </row>
    <row r="61" spans="2:29" ht="23.45" customHeight="1">
      <c r="B61" s="38"/>
      <c r="C61" s="279" t="str">
        <f>Orientation!C56</f>
        <v>Frais de publication et autres coûts, mais ne doivent pas inclure les coûts de diffusion liés à la commercialisation ou à la production.</v>
      </c>
      <c r="D61" s="279"/>
      <c r="E61" s="279"/>
      <c r="F61" s="279"/>
      <c r="G61" s="279"/>
      <c r="H61" s="279"/>
      <c r="I61" s="279"/>
      <c r="J61" s="279"/>
      <c r="K61" s="279"/>
      <c r="L61" s="279"/>
      <c r="M61" s="279"/>
      <c r="N61" s="279"/>
      <c r="O61" s="279"/>
      <c r="P61" s="279"/>
      <c r="Q61" s="279"/>
      <c r="R61" s="279"/>
      <c r="S61" s="165"/>
    </row>
    <row r="62" spans="2:29" ht="19.5" customHeight="1">
      <c r="B62" s="38"/>
      <c r="C62" s="279" t="str">
        <f>Orientation!C59</f>
        <v>Coûts raisonnables liés à la protection par brevet de la propriété intellectuelle nouvelle découlant d’un projet sont admissibles.  Les coûts de PI seront admissibles à un remboursement dans le cadre du programme d'IAF de NGen. Seules les PME pourront réclamer des frais de PI; les coûts ne peuvent pas dépasser 200 000 $ de PI admissible par PME.</v>
      </c>
      <c r="D62" s="279"/>
      <c r="E62" s="279"/>
      <c r="F62" s="279"/>
      <c r="G62" s="279"/>
      <c r="H62" s="279"/>
      <c r="I62" s="279"/>
      <c r="J62" s="279"/>
      <c r="K62" s="279"/>
      <c r="L62" s="279"/>
      <c r="M62" s="279"/>
      <c r="N62" s="279"/>
      <c r="O62" s="279"/>
      <c r="P62" s="279"/>
      <c r="Q62" s="279"/>
      <c r="R62" s="279"/>
      <c r="S62" s="165"/>
    </row>
    <row r="63" spans="2:29" ht="30" customHeight="1">
      <c r="B63" s="38"/>
      <c r="C63" s="279"/>
      <c r="D63" s="279"/>
      <c r="E63" s="279"/>
      <c r="F63" s="279"/>
      <c r="G63" s="279"/>
      <c r="H63" s="279"/>
      <c r="I63" s="279"/>
      <c r="J63" s="279"/>
      <c r="K63" s="279"/>
      <c r="L63" s="279"/>
      <c r="M63" s="279"/>
      <c r="N63" s="279"/>
      <c r="O63" s="279"/>
      <c r="P63" s="279"/>
      <c r="Q63" s="279"/>
      <c r="R63" s="279"/>
      <c r="S63" s="165"/>
    </row>
    <row r="64" spans="2:29" ht="7.5" customHeight="1">
      <c r="B64" s="38"/>
      <c r="C64" s="13"/>
      <c r="D64" s="13"/>
      <c r="E64" s="13"/>
      <c r="F64" s="13"/>
      <c r="G64" s="13"/>
      <c r="H64" s="13"/>
      <c r="I64" s="13"/>
      <c r="J64" s="13"/>
      <c r="K64" s="13"/>
      <c r="L64" s="13"/>
      <c r="M64" s="13"/>
      <c r="N64" s="13"/>
      <c r="O64" s="13"/>
      <c r="P64" s="13"/>
      <c r="Q64" s="13"/>
      <c r="R64" s="13"/>
      <c r="S64" s="75"/>
    </row>
    <row r="65" spans="2:19" ht="12.6" customHeight="1">
      <c r="B65" s="38"/>
      <c r="C65" s="280" t="str">
        <f>Orientation!$C$61</f>
        <v>Le traitement des flux de trésorerie actualisés est utilisé sur les biens et services (y compris les licences) qui sont fournis directement au projet par un partenaire du projet.  Le partenaire fournisseur pourrait fournir les biens et services à un « coût actualisé » pour le projet à un escompte de 65 %, et un total dû de 35 % de la juste valeur marchande (JVM). La partie remise (65 %) serait une contribution en nature. La part totale due (35 %) serait remboursée au projet.</v>
      </c>
      <c r="D65" s="280"/>
      <c r="E65" s="280"/>
      <c r="F65" s="280"/>
      <c r="G65" s="280"/>
      <c r="H65" s="280"/>
      <c r="I65" s="280"/>
      <c r="J65" s="280"/>
      <c r="K65" s="280"/>
      <c r="L65" s="280"/>
      <c r="M65" s="280"/>
      <c r="N65" s="280"/>
      <c r="O65" s="280"/>
      <c r="P65" s="280"/>
      <c r="Q65" s="280"/>
      <c r="R65" s="280"/>
      <c r="S65" s="165"/>
    </row>
    <row r="66" spans="2:19" ht="12.6" customHeight="1">
      <c r="B66" s="38"/>
      <c r="C66" s="280"/>
      <c r="D66" s="280"/>
      <c r="E66" s="280"/>
      <c r="F66" s="280"/>
      <c r="G66" s="280"/>
      <c r="H66" s="280"/>
      <c r="I66" s="280"/>
      <c r="J66" s="280"/>
      <c r="K66" s="280"/>
      <c r="L66" s="280"/>
      <c r="M66" s="280"/>
      <c r="N66" s="280"/>
      <c r="O66" s="280"/>
      <c r="P66" s="280"/>
      <c r="Q66" s="280"/>
      <c r="R66" s="280"/>
      <c r="S66" s="165"/>
    </row>
    <row r="67" spans="2:19" ht="8.25" customHeight="1">
      <c r="B67" s="38"/>
      <c r="C67" s="280"/>
      <c r="D67" s="280"/>
      <c r="E67" s="280"/>
      <c r="F67" s="280"/>
      <c r="G67" s="280"/>
      <c r="H67" s="280"/>
      <c r="I67" s="280"/>
      <c r="J67" s="280"/>
      <c r="K67" s="280"/>
      <c r="L67" s="280"/>
      <c r="M67" s="280"/>
      <c r="N67" s="280"/>
      <c r="O67" s="280"/>
      <c r="P67" s="280"/>
      <c r="Q67" s="280"/>
      <c r="R67" s="280"/>
      <c r="S67" s="165"/>
    </row>
    <row r="68" spans="2:19" ht="17.100000000000001" customHeight="1">
      <c r="B68" s="38"/>
      <c r="C68" s="280"/>
      <c r="D68" s="280"/>
      <c r="E68" s="280"/>
      <c r="F68" s="280"/>
      <c r="G68" s="280"/>
      <c r="H68" s="280"/>
      <c r="I68" s="280"/>
      <c r="J68" s="280"/>
      <c r="K68" s="280"/>
      <c r="L68" s="280"/>
      <c r="M68" s="280"/>
      <c r="N68" s="280"/>
      <c r="O68" s="280"/>
      <c r="P68" s="280"/>
      <c r="Q68" s="280"/>
      <c r="R68" s="280"/>
      <c r="S68" s="165"/>
    </row>
    <row r="69" spans="2:19" ht="7.5" customHeight="1">
      <c r="B69" s="38"/>
      <c r="C69" s="13"/>
      <c r="D69" s="13"/>
      <c r="E69" s="13"/>
      <c r="F69" s="13"/>
      <c r="G69" s="13"/>
      <c r="H69" s="13"/>
      <c r="I69" s="13"/>
      <c r="J69" s="13"/>
      <c r="K69" s="13"/>
      <c r="L69" s="13"/>
      <c r="M69" s="13"/>
      <c r="N69" s="13"/>
      <c r="O69" s="13"/>
      <c r="P69" s="13"/>
      <c r="Q69" s="13"/>
      <c r="R69" s="13"/>
      <c r="S69" s="75"/>
    </row>
    <row r="70" spans="2:19" ht="13.5" thickBot="1">
      <c r="B70" s="40"/>
      <c r="C70" s="42"/>
      <c r="D70" s="42"/>
      <c r="E70" s="42"/>
      <c r="F70" s="42"/>
      <c r="G70" s="42"/>
      <c r="H70" s="42"/>
      <c r="I70" s="42"/>
      <c r="J70" s="42"/>
      <c r="K70" s="42"/>
      <c r="L70" s="42"/>
      <c r="M70" s="42"/>
      <c r="N70" s="42"/>
      <c r="O70" s="42"/>
      <c r="P70" s="42"/>
      <c r="Q70" s="42"/>
      <c r="R70" s="42"/>
      <c r="S70" s="43"/>
    </row>
    <row r="71" spans="2:19" ht="13.5" thickTop="1"/>
  </sheetData>
  <sheetProtection algorithmName="SHA-512" hashValue="sLDKH3PycR5Aymk5d0sAD9jXL7wKVDRBv0Ak8cP9SQyYEsBvKIXX7HYF+yWFA4smjQUXXphkdw2uoy16Bp0C6A==" saltValue="kyi1acdkaUMxDSjueil07A==" spinCount="100000" sheet="1" objects="1" scenarios="1" selectLockedCells="1"/>
  <mergeCells count="54">
    <mergeCell ref="H40:L42"/>
    <mergeCell ref="C24:C26"/>
    <mergeCell ref="C6:R7"/>
    <mergeCell ref="N10:N11"/>
    <mergeCell ref="P10:P11"/>
    <mergeCell ref="R10:R11"/>
    <mergeCell ref="H10:L11"/>
    <mergeCell ref="D10:F11"/>
    <mergeCell ref="U11:AC11"/>
    <mergeCell ref="U12:AC14"/>
    <mergeCell ref="U16:AC18"/>
    <mergeCell ref="H24:L26"/>
    <mergeCell ref="C44:C46"/>
    <mergeCell ref="C32:C34"/>
    <mergeCell ref="C36:C38"/>
    <mergeCell ref="C40:C42"/>
    <mergeCell ref="D32:F34"/>
    <mergeCell ref="C28:C30"/>
    <mergeCell ref="D28:F30"/>
    <mergeCell ref="H28:L30"/>
    <mergeCell ref="H32:L34"/>
    <mergeCell ref="D36:F38"/>
    <mergeCell ref="H36:L38"/>
    <mergeCell ref="D40:F42"/>
    <mergeCell ref="U20:AC22"/>
    <mergeCell ref="U24:AC26"/>
    <mergeCell ref="C12:C14"/>
    <mergeCell ref="C16:C18"/>
    <mergeCell ref="C20:C22"/>
    <mergeCell ref="D16:F18"/>
    <mergeCell ref="H16:L18"/>
    <mergeCell ref="D20:F22"/>
    <mergeCell ref="H20:L22"/>
    <mergeCell ref="D24:F26"/>
    <mergeCell ref="D12:F14"/>
    <mergeCell ref="H12:L14"/>
    <mergeCell ref="D44:F46"/>
    <mergeCell ref="H44:L46"/>
    <mergeCell ref="D48:F50"/>
    <mergeCell ref="H48:L50"/>
    <mergeCell ref="C48:C50"/>
    <mergeCell ref="U28:AC30"/>
    <mergeCell ref="U32:AC34"/>
    <mergeCell ref="U36:AC38"/>
    <mergeCell ref="U40:AC42"/>
    <mergeCell ref="U44:AC46"/>
    <mergeCell ref="C54:R54"/>
    <mergeCell ref="C59:R60"/>
    <mergeCell ref="C61:R61"/>
    <mergeCell ref="C65:R68"/>
    <mergeCell ref="U48:AC50"/>
    <mergeCell ref="C58:R58"/>
    <mergeCell ref="C62:R63"/>
    <mergeCell ref="C56:R56"/>
  </mergeCells>
  <phoneticPr fontId="0" type="noConversion"/>
  <conditionalFormatting sqref="N16 N20 N24 N28 N12">
    <cfRule type="cellIs" dxfId="13" priority="6" stopIfTrue="1" operator="lessThan">
      <formula>0</formula>
    </cfRule>
  </conditionalFormatting>
  <conditionalFormatting sqref="M2 J2">
    <cfRule type="cellIs" dxfId="12" priority="7" stopIfTrue="1" operator="equal">
      <formula>"Complet"</formula>
    </cfRule>
    <cfRule type="cellIs" dxfId="11" priority="8" stopIfTrue="1" operator="equal">
      <formula>"Incomplet"</formula>
    </cfRule>
  </conditionalFormatting>
  <conditionalFormatting sqref="N32 N36 N40 N44 N48">
    <cfRule type="cellIs" dxfId="10" priority="5" stopIfTrue="1" operator="lessThan">
      <formula>0</formula>
    </cfRule>
  </conditionalFormatting>
  <conditionalFormatting sqref="O2:Q2">
    <cfRule type="cellIs" dxfId="9" priority="3" stopIfTrue="1" operator="equal">
      <formula>"Complete"</formula>
    </cfRule>
    <cfRule type="cellIs" dxfId="8" priority="4" stopIfTrue="1" operator="equal">
      <formula>"Incomplete"</formula>
    </cfRule>
  </conditionalFormatting>
  <dataValidations xWindow="849" yWindow="396" count="1">
    <dataValidation allowBlank="1" showErrorMessage="1" sqref="H1:H3 R13:R15 R17:R19 R21:R23 R25:R27 R29:R31 R33:R35 R37:R39 R41:R43 R45:R47 I47:L47 H12 D47:D48 H15:H16 E15:F15 I15:L15 D15:D16 D19:F19 H19:L19 D23:D24 D20 H20 H23:H24 E23:F23 I23:L23 H27:L27 D27:F27 D31:D32 D28 H28 H31:H32 E31:F31 I31:L31 D35:F35 H35:L35 D39:D40 D36 H36 H39:H40 E39:F39 I39:L39 H43:L43 G11:G50 D43:F43 D44 H44 H47:H48 E47:F47 P13:P15 P17:P19 P21:P23 P25:P27 P29:P31 P33:P35 P37:P39 P41:P43 P45:P47 C70:S1048576 S69 D12 D1:G5 H5 I1:R5 C1:C6 R8:R10 I8:L9 E8:F9 D8:D10 G8:H10 P8:P10 N8:N10 C8:C59 D55:R55 Q8:Q53 M8:M53 O8:O53 R49:R53 D51:L53 P49:P53 N12:N53 D58:R58 D61:R64 A1:B1048576 C61:C65 S1:S64 T1:XFD1048576" xr:uid="{8D3B3F83-11ED-44EC-B54D-0AC596223ACF}"/>
  </dataValidations>
  <pageMargins left="0.75" right="0.75" top="1" bottom="1" header="0.5" footer="0.5"/>
  <pageSetup paperSize="9" scale="48" orientation="landscape"/>
  <headerFooter alignWithMargins="0"/>
  <extLst>
    <ext xmlns:x14="http://schemas.microsoft.com/office/spreadsheetml/2009/9/main" uri="{CCE6A557-97BC-4b89-ADB6-D9C93CAAB3DF}">
      <x14:dataValidations xmlns:xm="http://schemas.microsoft.com/office/excel/2006/main" xWindow="849" yWindow="396" count="3">
        <x14:dataValidation type="list" allowBlank="1" showErrorMessage="1" xr:uid="{D37ED760-5D5F-4504-9BCE-B6E5EE3C7D39}">
          <x14:formula1>
            <xm:f>Lists!$D$1:$D$2</xm:f>
          </x14:formula1>
          <xm:sqref>R44 R16 R20 R24 R28 R48 R32 R36 R40 R12</xm:sqref>
        </x14:dataValidation>
        <x14:dataValidation type="list" allowBlank="1" showErrorMessage="1" xr:uid="{1BD50ACE-3934-49AA-89D9-73CD4C6F44BA}">
          <x14:formula1>
            <xm:f>Lists!$E$1:$E$5</xm:f>
          </x14:formula1>
          <xm:sqref>P16 P48 P44 P40 P36 P32 P20 P12 P28 P24</xm:sqref>
        </x14:dataValidation>
        <x14:dataValidation type="list" allowBlank="1" showErrorMessage="1" xr:uid="{3A205794-7203-4890-B4D8-B03F0397A23B}">
          <x14:formula1>
            <xm:f>Lists!$A$1:$A$2</xm:f>
          </x14:formula1>
          <xm:sqref>H4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C827C2D24DC641BF3335721A0BFAD0" ma:contentTypeVersion="17" ma:contentTypeDescription="Create a new document." ma:contentTypeScope="" ma:versionID="fd0daf624c0d7c141c0b3ffd0cd5b055">
  <xsd:schema xmlns:xsd="http://www.w3.org/2001/XMLSchema" xmlns:xs="http://www.w3.org/2001/XMLSchema" xmlns:p="http://schemas.microsoft.com/office/2006/metadata/properties" xmlns:ns2="94aa7f9c-35f7-4afe-8da5-56a177c74bd1" xmlns:ns3="d0c6ae89-1a0c-40bd-bfa0-b278409e1f38" targetNamespace="http://schemas.microsoft.com/office/2006/metadata/properties" ma:root="true" ma:fieldsID="6c534caa08c940c27b04623263dea75a" ns2:_="" ns3:_="">
    <xsd:import namespace="94aa7f9c-35f7-4afe-8da5-56a177c74bd1"/>
    <xsd:import namespace="d0c6ae89-1a0c-40bd-bfa0-b278409e1f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Statu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aa7f9c-35f7-4afe-8da5-56a177c74b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Status" ma:index="19" nillable="true" ma:displayName="Status" ma:format="Dropdown" ma:internalName="Status">
      <xsd:simpleType>
        <xsd:restriction base="dms:Text">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0c0e0a9-a85a-4f7f-96c8-d5d56361957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c6ae89-1a0c-40bd-bfa0-b278409e1f3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dafba8c-f557-472d-acb5-54e78583e6c3}" ma:internalName="TaxCatchAll" ma:showField="CatchAllData" ma:web="d0c6ae89-1a0c-40bd-bfa0-b278409e1f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tatus xmlns="94aa7f9c-35f7-4afe-8da5-56a177c74bd1" xsi:nil="true"/>
    <lcf76f155ced4ddcb4097134ff3c332f xmlns="94aa7f9c-35f7-4afe-8da5-56a177c74bd1">
      <Terms xmlns="http://schemas.microsoft.com/office/infopath/2007/PartnerControls"/>
    </lcf76f155ced4ddcb4097134ff3c332f>
    <TaxCatchAll xmlns="d0c6ae89-1a0c-40bd-bfa0-b278409e1f38" xsi:nil="true"/>
    <SharedWithUsers xmlns="d0c6ae89-1a0c-40bd-bfa0-b278409e1f38">
      <UserInfo>
        <DisplayName/>
        <AccountId xsi:nil="true"/>
        <AccountType/>
      </UserInfo>
    </SharedWithUsers>
  </documentManagement>
</p:properties>
</file>

<file path=customXml/itemProps1.xml><?xml version="1.0" encoding="utf-8"?>
<ds:datastoreItem xmlns:ds="http://schemas.openxmlformats.org/officeDocument/2006/customXml" ds:itemID="{35934781-D931-4E82-8CA7-C7632A8EDEA5}">
  <ds:schemaRefs>
    <ds:schemaRef ds:uri="http://schemas.microsoft.com/sharepoint/v3/contenttype/forms"/>
  </ds:schemaRefs>
</ds:datastoreItem>
</file>

<file path=customXml/itemProps2.xml><?xml version="1.0" encoding="utf-8"?>
<ds:datastoreItem xmlns:ds="http://schemas.openxmlformats.org/officeDocument/2006/customXml" ds:itemID="{E6A60FE5-6EDB-4909-BE0B-1109B2A5D9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aa7f9c-35f7-4afe-8da5-56a177c74bd1"/>
    <ds:schemaRef ds:uri="d0c6ae89-1a0c-40bd-bfa0-b278409e1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69EB38-C770-49AB-A707-488EDB31BE2E}">
  <ds:schemaRefs>
    <ds:schemaRef ds:uri="http://schemas.microsoft.com/office/2006/metadata/properties"/>
    <ds:schemaRef ds:uri="http://schemas.microsoft.com/office/infopath/2007/PartnerControls"/>
    <ds:schemaRef ds:uri="94aa7f9c-35f7-4afe-8da5-56a177c74bd1"/>
    <ds:schemaRef ds:uri="d0c6ae89-1a0c-40bd-bfa0-b278409e1f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Lists</vt:lpstr>
      <vt:lpstr>Statut du formulaire</vt:lpstr>
      <vt:lpstr>Orientation</vt:lpstr>
      <vt:lpstr>Coûts de la main-d'œuvre</vt:lpstr>
      <vt:lpstr>Coûts des sous-contrats</vt:lpstr>
      <vt:lpstr>Coûts d'investissement et d'équ</vt:lpstr>
      <vt:lpstr>Coûts des matériaux et des four</vt:lpstr>
      <vt:lpstr>Frais de voyage</vt:lpstr>
      <vt:lpstr>Autres coûts éligibles</vt:lpstr>
      <vt:lpstr>Coûts éligibles non financés</vt:lpstr>
      <vt:lpstr>Résumé des coûts du projet</vt:lpstr>
      <vt:lpstr>'Autres coûts éligibles'!Print_Area</vt:lpstr>
      <vt:lpstr>'Coûts de la main-d''œuvre'!Print_Area</vt:lpstr>
      <vt:lpstr>'Coûts des matériaux et des four'!Print_Area</vt:lpstr>
      <vt:lpstr>'Coûts des sous-contrats'!Print_Area</vt:lpstr>
      <vt:lpstr>'Coûts d''investissement et d''équ'!Print_Area</vt:lpstr>
      <vt:lpstr>'Coûts éligibles non financés'!Print_Area</vt:lpstr>
      <vt:lpstr>'Frais de voyage'!Print_Area</vt:lpstr>
      <vt:lpstr>Orientation!Print_Area</vt:lpstr>
      <vt:lpstr>'Résumé des coûts du projet'!Print_Area</vt:lpstr>
      <vt:lpstr>'Statut du formulaire'!Print_Area</vt:lpstr>
    </vt:vector>
  </TitlesOfParts>
  <Manager/>
  <Company>Hi Consulting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Harris</dc:creator>
  <cp:keywords/>
  <dc:description/>
  <cp:lastModifiedBy>Jeff Montag</cp:lastModifiedBy>
  <cp:revision/>
  <cp:lastPrinted>2022-11-08T18:56:22Z</cp:lastPrinted>
  <dcterms:created xsi:type="dcterms:W3CDTF">2005-10-17T06:16:41Z</dcterms:created>
  <dcterms:modified xsi:type="dcterms:W3CDTF">2022-11-08T19:38:55Z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0x010100E6C827C2D24DC641BF3335721A0BFAD0</vt:lpwstr>
  </property>
  <property fmtid="{D5CDD505-2E9C-101B-9397-08002B2CF9AE}" pid="3" name="MediaServiceImageTags">
    <vt:lpwstr/>
  </property>
</Properties>
</file>